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Prístavba AB" sheetId="1" r:id="rId1"/>
  </sheets>
  <definedNames>
    <definedName name="_xlnm.Print_Titles" localSheetId="0">'Prístavba AB'!$10:$12</definedName>
  </definedNames>
  <calcPr fullCalcOnLoad="1"/>
</workbook>
</file>

<file path=xl/sharedStrings.xml><?xml version="1.0" encoding="utf-8"?>
<sst xmlns="http://schemas.openxmlformats.org/spreadsheetml/2006/main" count="544" uniqueCount="329">
  <si>
    <t xml:space="preserve">ROZPOČET  </t>
  </si>
  <si>
    <t>Stavba:   VKS Elto prístavba</t>
  </si>
  <si>
    <t xml:space="preserve">Zhotoviteľ:   </t>
  </si>
  <si>
    <t>Č.</t>
  </si>
  <si>
    <t>KCN</t>
  </si>
  <si>
    <t>Kód položky</t>
  </si>
  <si>
    <t>Popis</t>
  </si>
  <si>
    <t>MJ</t>
  </si>
  <si>
    <t>Množstvo celkom</t>
  </si>
  <si>
    <t>Cena jednotková</t>
  </si>
  <si>
    <t>Cena celkom</t>
  </si>
  <si>
    <t>Hmotnosť celkom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</si>
  <si>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</si>
  <si>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</si>
  <si>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</si>
  <si>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</si>
  <si>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</si>
  <si>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</si>
  <si>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</si>
  <si>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</si>
  <si>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</si>
  <si>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</si>
  <si>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HSV</t>
  </si>
  <si>
    <t xml:space="preserve">Práce a dodávky HSV   </t>
  </si>
  <si>
    <t xml:space="preserve">Zemné práce   </t>
  </si>
  <si>
    <t>001</t>
  </si>
  <si>
    <t>132201101</t>
  </si>
  <si>
    <t xml:space="preserve">Výkop ryhy do šírky 600 mm v horn.3 do 100 m3   </t>
  </si>
  <si>
    <t>m3</t>
  </si>
  <si>
    <t>162201102</t>
  </si>
  <si>
    <t xml:space="preserve">Vodorovné premiestnenie výkopku z horniny 1-4 nad 20-50m   </t>
  </si>
  <si>
    <t>171201201</t>
  </si>
  <si>
    <t xml:space="preserve">Uloženie sypaniny na skládky do 100 m3   </t>
  </si>
  <si>
    <t>174101001</t>
  </si>
  <si>
    <t xml:space="preserve">Zásyp sypaninou so zhutnením jám, šachiet, rýh, zárezov alebo okolo objektov do 100 m3   </t>
  </si>
  <si>
    <t xml:space="preserve">Zakladanie   </t>
  </si>
  <si>
    <t>002</t>
  </si>
  <si>
    <t>271571111</t>
  </si>
  <si>
    <t xml:space="preserve">Vankúše zhutnené pod základy zo štrkopiesku   </t>
  </si>
  <si>
    <t>011</t>
  </si>
  <si>
    <t>273321411</t>
  </si>
  <si>
    <t xml:space="preserve">Betón základových dosiek, železový (bez výstuže), tr. C 25/30   </t>
  </si>
  <si>
    <t>273351215</t>
  </si>
  <si>
    <t xml:space="preserve">Debnenie základových dosiek, zhotovenie-dielce   </t>
  </si>
  <si>
    <t>m2</t>
  </si>
  <si>
    <t>273351216</t>
  </si>
  <si>
    <t xml:space="preserve">Debnenie základových dosiek, odstránenie-dielce   </t>
  </si>
  <si>
    <t>273362442</t>
  </si>
  <si>
    <t xml:space="preserve">Výstuž základových dosiek zo zvár. sietí KARI, priemer drôtu 8/8 mm, veľkosť oka 150x150 mm   </t>
  </si>
  <si>
    <t>274271304</t>
  </si>
  <si>
    <t>274321311</t>
  </si>
  <si>
    <t xml:space="preserve">Betón základových pásov, železový (bez výstuže), tr.C 16/20   </t>
  </si>
  <si>
    <t>274361821</t>
  </si>
  <si>
    <t xml:space="preserve">Výstuž základových pásov z ocele 10505   </t>
  </si>
  <si>
    <t>t</t>
  </si>
  <si>
    <t>2743618221</t>
  </si>
  <si>
    <t xml:space="preserve">Montáž uzemnenia bleskozvodu v základových pásoch   </t>
  </si>
  <si>
    <t>súb</t>
  </si>
  <si>
    <t>274361825</t>
  </si>
  <si>
    <t xml:space="preserve">Výstuž pre murivo základových pásov PREMAC s betónovou výplňou z ocele 10505   </t>
  </si>
  <si>
    <t xml:space="preserve">Zvislé a kompletné konštrukcie   </t>
  </si>
  <si>
    <t>311272512</t>
  </si>
  <si>
    <t>311272513</t>
  </si>
  <si>
    <t xml:space="preserve">Domurovanie otvoru  z tvárnic YTONG Univerzal , na MVC a maltu   </t>
  </si>
  <si>
    <t>317165221</t>
  </si>
  <si>
    <t>ks</t>
  </si>
  <si>
    <t>317321315</t>
  </si>
  <si>
    <t xml:space="preserve">Betón prekladov železový (bez výstuže) tr.C 20/25   </t>
  </si>
  <si>
    <t>317351107</t>
  </si>
  <si>
    <t xml:space="preserve">Debnenie prekladu zhotovenie   </t>
  </si>
  <si>
    <t>317351108</t>
  </si>
  <si>
    <t xml:space="preserve">Debnenie prekladu odstránenie   </t>
  </si>
  <si>
    <t>317363821</t>
  </si>
  <si>
    <t xml:space="preserve">Výstuž klenbových pásov z ocele 10505   </t>
  </si>
  <si>
    <t>331270011</t>
  </si>
  <si>
    <t xml:space="preserve">Vodorovné konštrukcie   </t>
  </si>
  <si>
    <t>411142091</t>
  </si>
  <si>
    <t xml:space="preserve">Nadbetonávka stropu YTONG Klasik betónom C 20/25 hrúbky 60 mm   </t>
  </si>
  <si>
    <t>411142850</t>
  </si>
  <si>
    <t>411362442</t>
  </si>
  <si>
    <t xml:space="preserve">Výstuž stropov doskových, trámových, vložkových, konzolových, balkónových, zo sietí KARI, priemer drôtu 8/8 mm, veľkosť oka 150x150 mm   </t>
  </si>
  <si>
    <t>417321515</t>
  </si>
  <si>
    <t xml:space="preserve">Betón stužujúcich pásov a vencov železový tr. C 25/30   </t>
  </si>
  <si>
    <t>417351115</t>
  </si>
  <si>
    <t xml:space="preserve">Debnenie bočníc stužujúcich pásov a vencov vrátane vzpier zhotovenie   </t>
  </si>
  <si>
    <t>417351116</t>
  </si>
  <si>
    <t xml:space="preserve">Debnenie bočníc stužujúcich pásov a vencov vrátane vzpier odstránenie   </t>
  </si>
  <si>
    <t>417361821</t>
  </si>
  <si>
    <t xml:space="preserve">Výstuž stužujúcich pásov a vencov z betonárskej ocele 10505   </t>
  </si>
  <si>
    <t>430321616</t>
  </si>
  <si>
    <t xml:space="preserve">Schodiskové konštrukcie, betón železový tr. C 30/37   </t>
  </si>
  <si>
    <t>430361821</t>
  </si>
  <si>
    <t xml:space="preserve">Výstuž schodiskových konštrukcií z betonárskej ocele 10505   </t>
  </si>
  <si>
    <t>431351121</t>
  </si>
  <si>
    <t xml:space="preserve">Debnenie do 4 m výšky - podest a podstupňových dosiek pôdorysne priamočiarych zhotovenie   </t>
  </si>
  <si>
    <t>431351122</t>
  </si>
  <si>
    <t xml:space="preserve">Debnenie do 4 m výšky - podest a podstupňových dosiek pôdorysne priamočiarych odstránenie   </t>
  </si>
  <si>
    <t>433351131</t>
  </si>
  <si>
    <t xml:space="preserve">Debnenie - vrátane podpernej konštrukcie - schodníc pôdorysne priamočiarych zhotovenie   </t>
  </si>
  <si>
    <t>433351132</t>
  </si>
  <si>
    <t xml:space="preserve">Debnenie - vrátane podpernej konštrukcie - schodníc pôdorysne priamočiarych odstránenie   </t>
  </si>
  <si>
    <t xml:space="preserve">Úpravy povrchov, podlahy, osadenie   </t>
  </si>
  <si>
    <t>610991111</t>
  </si>
  <si>
    <t xml:space="preserve">Zakrývanie výplní vnútorných okenných otvorov   </t>
  </si>
  <si>
    <t>612465113</t>
  </si>
  <si>
    <t>612465135</t>
  </si>
  <si>
    <t>612481119</t>
  </si>
  <si>
    <t xml:space="preserve">Potiahnutie vnútorných stien sklotextílnou mriežkou s celoplošným prilepením   </t>
  </si>
  <si>
    <t>622464221</t>
  </si>
  <si>
    <t>622464310</t>
  </si>
  <si>
    <t>622481119</t>
  </si>
  <si>
    <t xml:space="preserve">Potiahnutie vonkajších stien, sklotextílnou mriežkou - sokel   </t>
  </si>
  <si>
    <t>625250152</t>
  </si>
  <si>
    <t>625254033</t>
  </si>
  <si>
    <t>632450409</t>
  </si>
  <si>
    <t xml:space="preserve">Ostatné konštrukcie a práce-búranie   </t>
  </si>
  <si>
    <t>003</t>
  </si>
  <si>
    <t>941941041.S</t>
  </si>
  <si>
    <t xml:space="preserve">Montáž lešenia ľahkého pracovného radového s podlahami šírky nad 1,00 do 1,20 m, výšky do 10 m   </t>
  </si>
  <si>
    <t>941941291.S</t>
  </si>
  <si>
    <t xml:space="preserve">Príplatok za prvý a každý ďalší i začatý mesiac použitia lešenia ľahkého pracovného radového s podlahami šírky nad 1,00 do 1,20 m, výšky do 10 m   </t>
  </si>
  <si>
    <t>941941831</t>
  </si>
  <si>
    <t xml:space="preserve">Demontáž lešenia ľahkého pracovného radového a s podlahami, šírky 0,80-1,00 m a výšky do 10m   </t>
  </si>
  <si>
    <t>941955001</t>
  </si>
  <si>
    <t xml:space="preserve">Lešenie ľahké pracovné pomocné, s výškou lešeňovej podlahy do 1,20 m   </t>
  </si>
  <si>
    <t>952901114.S</t>
  </si>
  <si>
    <t xml:space="preserve">Vyčistenie budov pri výške podlaží nad 4 m   </t>
  </si>
  <si>
    <t>760</t>
  </si>
  <si>
    <t>968061125.S</t>
  </si>
  <si>
    <t xml:space="preserve">Vyvesenie dreveného dverného krídla do suti plochy do 2 m2, -0,02400t   </t>
  </si>
  <si>
    <t>968062356</t>
  </si>
  <si>
    <t xml:space="preserve">Vybúranie drevených rámov okien dvojitých alebo zdvojených, plochy do 4 m2,  -0,05400t   </t>
  </si>
  <si>
    <t>013</t>
  </si>
  <si>
    <t>971052551.S</t>
  </si>
  <si>
    <t xml:space="preserve">Vybúranie otvoru v želzobet. konštruikciách  - pre inštalácie UK   </t>
  </si>
  <si>
    <t>971052551.S2</t>
  </si>
  <si>
    <t xml:space="preserve">Ostatné búracie práce a úprava pôvodnej budovy pre prístavbu   </t>
  </si>
  <si>
    <t>99</t>
  </si>
  <si>
    <t xml:space="preserve">Presun hmôt HSV   </t>
  </si>
  <si>
    <t>014</t>
  </si>
  <si>
    <t>999281111</t>
  </si>
  <si>
    <t xml:space="preserve">Presun hmôt pre opravy a údržbu objektov vrátane vonkajších plášťov výšky do 25 m   </t>
  </si>
  <si>
    <t>PSV</t>
  </si>
  <si>
    <t xml:space="preserve">Práce a dodávky PSV   </t>
  </si>
  <si>
    <t>711</t>
  </si>
  <si>
    <t xml:space="preserve">Izolácie proti vode a vlhkosti   </t>
  </si>
  <si>
    <t>711111001</t>
  </si>
  <si>
    <t xml:space="preserve">Zhotovenie izolácie proti zemnej vlhkosti vodorovná náterom penetračným za studena   </t>
  </si>
  <si>
    <t>111</t>
  </si>
  <si>
    <t>1116315000</t>
  </si>
  <si>
    <t>711112001</t>
  </si>
  <si>
    <t xml:space="preserve">Zhotovenie  izolácie proti zemnej vlhkosti zvislá penetračným náterom za studena   </t>
  </si>
  <si>
    <t>711132101</t>
  </si>
  <si>
    <t xml:space="preserve">Zhotovenie  izolácie proti zemnej vlhkosti zvislá AIP na sucho   </t>
  </si>
  <si>
    <t>628</t>
  </si>
  <si>
    <t>6288000630</t>
  </si>
  <si>
    <t xml:space="preserve">Nopová fólia proti vlhkosti s radónovou ochranou PLUS   </t>
  </si>
  <si>
    <t>711141559</t>
  </si>
  <si>
    <t xml:space="preserve">Zhotovenie  izolácie proti zemnej vlhkosti a tlakovej vode vodorovná NAIP pritavením   </t>
  </si>
  <si>
    <t>6283221000</t>
  </si>
  <si>
    <t>998711201</t>
  </si>
  <si>
    <t xml:space="preserve">Presun hmôt pre izoláciu proti vode v objektoch výšky do 6 m   </t>
  </si>
  <si>
    <t>%</t>
  </si>
  <si>
    <t>712</t>
  </si>
  <si>
    <t xml:space="preserve">Izolácie striech, povlakové krytiny   </t>
  </si>
  <si>
    <t>712361702</t>
  </si>
  <si>
    <t xml:space="preserve">Zhotovenie povlakovej krytiny striech plochých do 10° gumami fóliou prilepenou bodovo   </t>
  </si>
  <si>
    <t>283</t>
  </si>
  <si>
    <t>283230007000</t>
  </si>
  <si>
    <t xml:space="preserve">Parobrzda eliminujúca množstvo vodnej pary v strešnom plášti na také množstvo, ktoré je možné bezpečne odvetrať. Hodnota Sd cca 2,0 m, pevnosť cca 140/110 N/5 cm   </t>
  </si>
  <si>
    <t>712361703</t>
  </si>
  <si>
    <t xml:space="preserve">Zhotovenie povlak. krytiny striech plochých do 10° gumami fóliou prilep. na celej ploche   </t>
  </si>
  <si>
    <t>712362701</t>
  </si>
  <si>
    <t xml:space="preserve">Zhotovenie povlakovej krytiny striech plochých do 10° gumami fóliou zosilnením spojov   </t>
  </si>
  <si>
    <t>283220002300</t>
  </si>
  <si>
    <t xml:space="preserve">FATRAFOL 810 je strešná hydroizolačná fólia na báze mPVC s PES výstužou pre mechanicky kotvené strešné systémy, v odôvodnených prípadoch možné použiť aj pod vrstvu štrku alebo vegetačné strechy   </t>
  </si>
  <si>
    <t>998712201</t>
  </si>
  <si>
    <t xml:space="preserve">Presun hmôt pre izoláciu povlakovej krytiny v objektoch výšky do 6 m   </t>
  </si>
  <si>
    <t>713</t>
  </si>
  <si>
    <t xml:space="preserve">Izolácie tepelné   </t>
  </si>
  <si>
    <t>713111111</t>
  </si>
  <si>
    <t xml:space="preserve">Montáž tepelnej izolácie pásmi stropov, vrchom - klad. voľne - 2x   </t>
  </si>
  <si>
    <t>631</t>
  </si>
  <si>
    <t>6313670200</t>
  </si>
  <si>
    <t>713121111</t>
  </si>
  <si>
    <t xml:space="preserve">Montáž tepelnej izolácie  pásmi podláh, jednovrstvová   </t>
  </si>
  <si>
    <t>283720000700</t>
  </si>
  <si>
    <t>673</t>
  </si>
  <si>
    <t>6735211200</t>
  </si>
  <si>
    <t>713161530</t>
  </si>
  <si>
    <t xml:space="preserve">Montáž tepelnej izolácie striech šikmých prichytená pribitím a vyviazaním na latovanie medzi a pod krokvy hr. nad 10 cm   </t>
  </si>
  <si>
    <t>631640001500</t>
  </si>
  <si>
    <t>735</t>
  </si>
  <si>
    <t xml:space="preserve">Ústredné kúrenie   </t>
  </si>
  <si>
    <t>731</t>
  </si>
  <si>
    <t>735311102</t>
  </si>
  <si>
    <t xml:space="preserve">Rozšírenie UK komplet   </t>
  </si>
  <si>
    <t>762</t>
  </si>
  <si>
    <t xml:space="preserve">Konštrukcie tesárske   </t>
  </si>
  <si>
    <t>605</t>
  </si>
  <si>
    <t>6053303100</t>
  </si>
  <si>
    <t xml:space="preserve">Drevené väzníky dodávka - akosť I dĺ.400-750cm   </t>
  </si>
  <si>
    <t>762313111</t>
  </si>
  <si>
    <t xml:space="preserve">Montáž oceľových spojovacích prostriedkov - svorníkov, skrutiek dĺžky do 150 mm   </t>
  </si>
  <si>
    <t>762332130</t>
  </si>
  <si>
    <t xml:space="preserve">Montáž väzníkových  konštrukcií krovov striech   </t>
  </si>
  <si>
    <t>762342203</t>
  </si>
  <si>
    <t xml:space="preserve">Montáž  latovania  pri vzdialenosti lát 220-360 mm   </t>
  </si>
  <si>
    <t>762342210</t>
  </si>
  <si>
    <t xml:space="preserve">Montáž debnenia a latovania štítových odkvapových ríms - kontralaty rozpon 80-120 cm   </t>
  </si>
  <si>
    <t>6053301500</t>
  </si>
  <si>
    <t xml:space="preserve">Hranolčeky mäkké rezivo - strešné laty   </t>
  </si>
  <si>
    <t>762395000</t>
  </si>
  <si>
    <t xml:space="preserve">Spojovacie prostriedky  pre viazané konštrukcie krovov, debnenie a laťovanie, nadstrešné konštr., spádové kliny - svorky, dosky, klince, pásová oceľ, vruty   </t>
  </si>
  <si>
    <t>762810014</t>
  </si>
  <si>
    <t xml:space="preserve">Záklop stropov z dosiek OSB skrutkovaných na trámy na zraz hr. dosky 18 mm - podhľad rýmsy   </t>
  </si>
  <si>
    <t>762895000</t>
  </si>
  <si>
    <t xml:space="preserve">Spojovacie prostriedky pre záklop, stropnice, podbíjanie - klince, svorky   </t>
  </si>
  <si>
    <t>998762202</t>
  </si>
  <si>
    <t xml:space="preserve">Presun hmôt pre konštrukcie tesárske v objektoch výšky do 12 m   </t>
  </si>
  <si>
    <t>763</t>
  </si>
  <si>
    <t xml:space="preserve">Konštrukcie - drevostavby   </t>
  </si>
  <si>
    <t>763132210</t>
  </si>
  <si>
    <t>764</t>
  </si>
  <si>
    <t xml:space="preserve">Konštrukcie klampiarske   </t>
  </si>
  <si>
    <t>764171709</t>
  </si>
  <si>
    <t>764171736</t>
  </si>
  <si>
    <t>764173463</t>
  </si>
  <si>
    <t>m</t>
  </si>
  <si>
    <t>765</t>
  </si>
  <si>
    <t>765901127</t>
  </si>
  <si>
    <t>764751212</t>
  </si>
  <si>
    <t>764751232</t>
  </si>
  <si>
    <t>764751242</t>
  </si>
  <si>
    <t>764761332</t>
  </si>
  <si>
    <t>764761422</t>
  </si>
  <si>
    <t>764761432</t>
  </si>
  <si>
    <t>998764101</t>
  </si>
  <si>
    <t xml:space="preserve">Presun hmôt pre konštrukcie klampiarske v objektoch výšky do 6 m   </t>
  </si>
  <si>
    <t>766</t>
  </si>
  <si>
    <t xml:space="preserve">Konštrukcie stolárske   </t>
  </si>
  <si>
    <t>766621001</t>
  </si>
  <si>
    <t xml:space="preserve">Montáž oknien plastových  - komplet   </t>
  </si>
  <si>
    <t>611</t>
  </si>
  <si>
    <t>6114100500</t>
  </si>
  <si>
    <t xml:space="preserve">Plastové okná 850x 1450 vrátane parapetov   </t>
  </si>
  <si>
    <t>998766201</t>
  </si>
  <si>
    <t xml:space="preserve">Presun hmot pre konštrukcie stolárske v objektoch výšky do 6 m   </t>
  </si>
  <si>
    <t>767</t>
  </si>
  <si>
    <t xml:space="preserve">Konštrukcie doplnkové kovové   </t>
  </si>
  <si>
    <t>767221120</t>
  </si>
  <si>
    <t xml:space="preserve">Montáž zábradlí schodísk z rúrok do muriva, s hmotnosťou 1 bm zábradlia nad 15 do 25 kg   </t>
  </si>
  <si>
    <t>548</t>
  </si>
  <si>
    <t>548230000100</t>
  </si>
  <si>
    <t xml:space="preserve">Oceľové zábradlie pochrómované koplet dodávka so spojovacím materiálom   </t>
  </si>
  <si>
    <t xml:space="preserve">M3904 Vysoké napätie - životu nebezpečné dotýkať sa elektrických zariadení alebo drôtov i na zem spadnutých   </t>
  </si>
  <si>
    <t>771</t>
  </si>
  <si>
    <t xml:space="preserve">Podlahy z dlaždíc   </t>
  </si>
  <si>
    <t>771441014</t>
  </si>
  <si>
    <t xml:space="preserve">Montáž soklíkov z obkladačiek hutných alebo dlaždíc keram. kladených do malty rovných 200 x 100 mm   </t>
  </si>
  <si>
    <t>771575207</t>
  </si>
  <si>
    <t xml:space="preserve">Montáž podláh z dlaždíc keram. ukladanie do tmelu  200 x 200 mm   - vnútorné   </t>
  </si>
  <si>
    <t>597</t>
  </si>
  <si>
    <t>5976498300</t>
  </si>
  <si>
    <t>998771201</t>
  </si>
  <si>
    <t xml:space="preserve">Presun hmôt pre podlahy z dlaždíc v objektoch výšky do 6m   </t>
  </si>
  <si>
    <t>783</t>
  </si>
  <si>
    <t xml:space="preserve">Dokončovacie práce - nátery   </t>
  </si>
  <si>
    <t>783424240</t>
  </si>
  <si>
    <t xml:space="preserve">Nátery kov.potr.a armatúr syntet. do DN 50 mm farby bielej jednonás. 1x email a základný náter   </t>
  </si>
  <si>
    <t>783626200</t>
  </si>
  <si>
    <t xml:space="preserve">Nátery stolárskych výrobkov syntetické lazurovacím lakom 2x lakovaním   </t>
  </si>
  <si>
    <t>783782203</t>
  </si>
  <si>
    <t xml:space="preserve">Nátery tesárskych konštrukcií povrchová impregnácia Bochemitom QB   </t>
  </si>
  <si>
    <t>784</t>
  </si>
  <si>
    <t xml:space="preserve">Dokončovacie práce - maľby   </t>
  </si>
  <si>
    <t>784452261</t>
  </si>
  <si>
    <t xml:space="preserve">Maľby z maliarskych zmesí Primalex, Farmal, ručne nanášané jednonásobné základné na podklad jemnozrnný  výšky do 3, 80 m   </t>
  </si>
  <si>
    <t>784452471</t>
  </si>
  <si>
    <t xml:space="preserve">Maľby z maliarskych zmesí Primalex, Farmal, ručne nanášané tónované s bielym stropom dvojnásobné na jemnozrnný podklad výšky do 3, 80 m   </t>
  </si>
  <si>
    <t>M</t>
  </si>
  <si>
    <t xml:space="preserve">Práce a dodávky M   </t>
  </si>
  <si>
    <t>21-M</t>
  </si>
  <si>
    <t xml:space="preserve">Elektromontáže   </t>
  </si>
  <si>
    <t>921</t>
  </si>
  <si>
    <t>210010001</t>
  </si>
  <si>
    <t xml:space="preserve">Silnoprúdové rozvody vrátane svietidiel , spínačov a ost. materiálu   </t>
  </si>
  <si>
    <t>2100100012</t>
  </si>
  <si>
    <t xml:space="preserve">Bleskozovd komplet   </t>
  </si>
  <si>
    <t>2100100013</t>
  </si>
  <si>
    <t xml:space="preserve">Slaboprúd komplet   </t>
  </si>
  <si>
    <t xml:space="preserve">Celkom   </t>
  </si>
  <si>
    <t xml:space="preserve">Murivo základových pásov PREMAC 50x40x25 s betónovou výplňou hr. 40 cm alebo ekvivalent  </t>
  </si>
  <si>
    <t xml:space="preserve">Murivo nosné (m3) z tvárnic YTONG Univerzal hr. 300 mm P3-450 PDK, na MVC a maltu YTONG (300x249x599) alebo ekvivalent  </t>
  </si>
  <si>
    <t xml:space="preserve">Nosný preklad YTONG šírky 300 mm, výšky 249 mm, dĺžky 1300 mm alebo ekvivalent   </t>
  </si>
  <si>
    <t xml:space="preserve">Murivo pilierov a stĺpov z debniacich tvárnic PREMAC 300x300x250 alebo ekvivalent s betónovou výplňou C 16/20   </t>
  </si>
  <si>
    <t xml:space="preserve">Strop YTONG Ekonom z nosníkov typu "A" pre konštrukciu hr. 250 mm, dĺžky 5000 mm a vložiek P4-500 alebo ekvivalent, s podstĺpkovaním a dobetónovaním   </t>
  </si>
  <si>
    <t xml:space="preserve">Príprava vnútorného podkladu stien BAUMIT, penetračný náter Baumit alebo ekvivalent   </t>
  </si>
  <si>
    <t xml:space="preserve">Vnútorná omietka stien BAUMIT alebo ekvivalent, vápennocementová, strojné miešanie, ručné nanášanie   </t>
  </si>
  <si>
    <t xml:space="preserve">Vonkajšia omietka stien tenkovrstvová BAUMIT, silikátová, Silikátová omietka (Baumit SilikatTop) alebo ekvivalent, škrabaná, hr. 1,5 mm   </t>
  </si>
  <si>
    <t xml:space="preserve">Vonkajšia omietka stien mozaiková BAUMIT, ručné miešanie a nanášanie, Baumit Mozaiková omietka (Baumit MosaikTop) alebo ekvivalent   </t>
  </si>
  <si>
    <t xml:space="preserve">Doteplenie vonk. konštrukcie, bez povrchovej úpravy, systém XPS STYRODUR 2800 C - BASF alebo ekvivalent, lepený celoplošne s prikotvením hr. izolantu 40 mm - sokel   </t>
  </si>
  <si>
    <t xml:space="preserve">Kontaktný zatepľovací systém hr. 100 mm PROFI EPS-System (biely EPS-F) alebo ekvivalent, zatĺkacie kotvy   </t>
  </si>
  <si>
    <t xml:space="preserve">Cementový poter CEMIX, na zhotovenie združených a plávajúcich poterov, Cementový poter 20 MPa, ozn. 010, hr. 50 mm alebo ekvivalent  </t>
  </si>
  <si>
    <t xml:space="preserve">Lak asfaltový ALP-PENETRAL v sudoch alebo ekvivalent  </t>
  </si>
  <si>
    <t xml:space="preserve">Pás ťažký asfaltový Hydrobit v 60 s 35 alebo ekvivalent  </t>
  </si>
  <si>
    <t xml:space="preserve">Parotesné zábrany DELTA-LUXX š.1,5 m, zložená z PP textílie a PE povrstvenia, DORKEN alebo ekvivalent  </t>
  </si>
  <si>
    <t xml:space="preserve">Hydroizolačná fólia PVC-P FATRAFOL 810, hr. 2,00 mm, š. 1,6/2,05 m, izolácia plochých striech, sivá, FATRA IZOLFA alebo ekvivalent   </t>
  </si>
  <si>
    <t xml:space="preserve">ISOVER Unirol Plus sklená vlna  hrúbka 200 mm alebo ekvivalent  </t>
  </si>
  <si>
    <t xml:space="preserve">Podlahový polystyrén EPS 100 S, hr. 100 mm, BASF-PCI alebo ekvivalent   </t>
  </si>
  <si>
    <t xml:space="preserve">Fólia NICOFOL 105 GR/M2 na prekrytie podlah.izolácie alebo ekvivalent  </t>
  </si>
  <si>
    <t xml:space="preserve">Pás ISOVER DOMO PLUS 20, 200x1200x8400 mm, izolácia zo sklenej vlny vhodná pre šikmé strechy, podkrovia, stropy a ľahké podlahy alebo ekvivalent   </t>
  </si>
  <si>
    <t xml:space="preserve">Krytina LINDAB - trapézový systém T-35, šírka 1025 mm, hr. 0,5 mm, sklon strechy do 30° alebo ekvivalent  </t>
  </si>
  <si>
    <t xml:space="preserve">Krytina LINDAB trapézový systém - doplnky komplet , sklon strechy do 30° alebo ekvivalent  </t>
  </si>
  <si>
    <t xml:space="preserve">Úžľabie r.š. 500 mm, s tesniacim pásom, k strešnej krytine MASLEN, sklon strechy nad 45° alebo ekvivalent  </t>
  </si>
  <si>
    <t xml:space="preserve">Strešná fólia JUTA Jutatop, na plné debnenie alebo ekvivalent  </t>
  </si>
  <si>
    <t xml:space="preserve">Odkvapový systém MASLEN - odpadná rúra zvodová kruhová rovná DN 100 mm alebo ekvivalent  </t>
  </si>
  <si>
    <t xml:space="preserve">Odkvapový systém MASLEN - koleno zvodovej rúry DN 100 mm / 60° alebo ekvivalent  </t>
  </si>
  <si>
    <t xml:space="preserve">Odkvapový systém MASLEN - výtokové koleno zvodovej rúry DN 100 mm / 60° alebo ekvivalent  </t>
  </si>
  <si>
    <t xml:space="preserve">Odkvapový systém MASLEN - žľab pododkvapový polkruhový s hákmi veľkosť 150 mm alebo ekvivalent  </t>
  </si>
  <si>
    <t xml:space="preserve">Odkvapový systém MASLEN - spojka polkruhových žľabov veľkosť 150 mm alebo ekvivalent  </t>
  </si>
  <si>
    <t xml:space="preserve">Odkvapový systém MASLEN - žľabový kotlík k polkruhovým žľabom veľkosť 150/100 mm alebo ekvivalent  </t>
  </si>
  <si>
    <t xml:space="preserve">Dlaždice keramické Taunus - gres   Mont Blanc 300x300 alebo ekvivalent  </t>
  </si>
  <si>
    <t>Spracoval:</t>
  </si>
  <si>
    <t>Dátum:</t>
  </si>
  <si>
    <t xml:space="preserve">Objednávateľ: VKS ELTO s.r.o.  </t>
  </si>
  <si>
    <t>Objekt: Administratívna časť</t>
  </si>
  <si>
    <t xml:space="preserve">SDK podhľad KNAUF D112 zavesená dvojvrstvová kca profil CD dosky GKF hr. 12,5 mm alebo ekvivalent  </t>
  </si>
  <si>
    <t>Miesto: Senica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</si>
</sst>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;\-#,##0"/>
    <numFmt numFmtId="173" formatCode="#,##0.000;\-#,##0.000"/>
    <numFmt numFmtId="174" formatCode="#,##0.00;\-#,##0.00"/>
    <numFmt numFmtId="175" formatCode="#,##0.000_ ;\-#,##0.000\ "/>
  </numFmts>
  <fonts count="51">
    <font>
      <sz val="8"/>
      <name val="MS Sans Serif"/>
      <family val="0"/>
    </font>
    <font>
      <b/>
      <sz val="14"/>
      <color indexed="10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7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i/>
      <sz val="7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56"/>
      <name val="Arial CE"/>
      <family val="0"/>
    </font>
    <font>
      <b/>
      <sz val="11"/>
      <color indexed="56"/>
      <name val="Arial CE"/>
      <family val="0"/>
    </font>
    <font>
      <b/>
      <sz val="12"/>
      <name val="Arial CE"/>
      <family val="0"/>
    </font>
    <font>
      <sz val="12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002060"/>
      <name val="Arial CE"/>
      <family val="0"/>
    </font>
    <font>
      <b/>
      <sz val="11"/>
      <color rgb="FF00206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72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17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73" fontId="3" fillId="0" borderId="0" xfId="0" applyNumberFormat="1" applyFont="1" applyAlignment="1" applyProtection="1">
      <alignment horizontal="right" vertical="top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/>
      <protection/>
    </xf>
    <xf numFmtId="17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173" fontId="6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173" fontId="7" fillId="0" borderId="0" xfId="0" applyNumberFormat="1" applyFont="1" applyAlignment="1">
      <alignment horizontal="right"/>
    </xf>
    <xf numFmtId="17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73" fontId="3" fillId="0" borderId="10" xfId="0" applyNumberFormat="1" applyFont="1" applyBorder="1" applyAlignment="1">
      <alignment horizontal="right" vertical="center"/>
    </xf>
    <xf numFmtId="17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173" fontId="8" fillId="0" borderId="10" xfId="0" applyNumberFormat="1" applyFont="1" applyBorder="1" applyAlignment="1">
      <alignment horizontal="right"/>
    </xf>
    <xf numFmtId="17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73" fontId="9" fillId="0" borderId="0" xfId="0" applyNumberFormat="1" applyFont="1" applyAlignment="1">
      <alignment horizontal="right" vertical="center"/>
    </xf>
    <xf numFmtId="17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174" fontId="4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174" fontId="3" fillId="0" borderId="0" xfId="0" applyNumberFormat="1" applyFont="1" applyAlignment="1" applyProtection="1">
      <alignment horizontal="left" vertical="center"/>
      <protection/>
    </xf>
    <xf numFmtId="173" fontId="3" fillId="0" borderId="0" xfId="0" applyNumberFormat="1" applyFont="1" applyAlignment="1" applyProtection="1">
      <alignment horizontal="left" vertical="center"/>
      <protection/>
    </xf>
    <xf numFmtId="173" fontId="3" fillId="0" borderId="11" xfId="0" applyNumberFormat="1" applyFont="1" applyBorder="1" applyAlignment="1">
      <alignment horizontal="right" vertical="center"/>
    </xf>
    <xf numFmtId="173" fontId="3" fillId="0" borderId="12" xfId="0" applyNumberFormat="1" applyFont="1" applyBorder="1" applyAlignment="1">
      <alignment horizontal="right" vertical="center"/>
    </xf>
    <xf numFmtId="173" fontId="49" fillId="0" borderId="12" xfId="0" applyNumberFormat="1" applyFont="1" applyBorder="1" applyAlignment="1">
      <alignment horizontal="right"/>
    </xf>
    <xf numFmtId="173" fontId="49" fillId="0" borderId="13" xfId="0" applyNumberFormat="1" applyFont="1" applyBorder="1" applyAlignment="1">
      <alignment horizontal="right"/>
    </xf>
    <xf numFmtId="173" fontId="50" fillId="0" borderId="11" xfId="0" applyNumberFormat="1" applyFont="1" applyBorder="1" applyAlignment="1">
      <alignment horizontal="right"/>
    </xf>
    <xf numFmtId="0" fontId="30" fillId="0" borderId="0" xfId="0" applyFont="1" applyAlignment="1">
      <alignment horizontal="left" wrapText="1"/>
    </xf>
    <xf numFmtId="173" fontId="30" fillId="0" borderId="0" xfId="0" applyNumberFormat="1" applyFont="1" applyAlignment="1">
      <alignment horizontal="right"/>
    </xf>
    <xf numFmtId="0" fontId="31" fillId="0" borderId="0" xfId="0" applyFont="1" applyAlignment="1">
      <alignment horizontal="left" vertical="top" wrapText="1"/>
    </xf>
    <xf numFmtId="173" fontId="31" fillId="0" borderId="0" xfId="0" applyNumberFormat="1" applyFont="1" applyAlignment="1">
      <alignment horizontal="right" vertical="top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7"/>
  <sheetViews>
    <sheetView showGridLines="0" tabSelected="1" zoomScalePageLayoutView="0" workbookViewId="0" topLeftCell="A1">
      <selection activeCell="D6" sqref="D6"/>
    </sheetView>
  </sheetViews>
  <sheetFormatPr defaultColWidth="10.5" defaultRowHeight="12" customHeight="1"/>
  <cols>
    <col min="1" max="1" width="8" style="2" customWidth="1"/>
    <col min="2" max="2" width="7.83203125" style="3" customWidth="1"/>
    <col min="3" max="3" width="13.83203125" style="4" customWidth="1"/>
    <col min="4" max="4" width="59.66015625" style="4" customWidth="1"/>
    <col min="5" max="5" width="5.5" style="4" customWidth="1"/>
    <col min="6" max="6" width="11.33203125" style="5" customWidth="1"/>
    <col min="7" max="7" width="11.5" style="5" customWidth="1"/>
    <col min="8" max="8" width="19.16015625" style="5" customWidth="1"/>
    <col min="9" max="9" width="14.83203125" style="5" customWidth="1"/>
    <col min="10" max="16384" width="10.5" style="1" customWidth="1"/>
  </cols>
  <sheetData>
    <row r="1" spans="1:9" s="6" customFormat="1" ht="27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s="6" customFormat="1" ht="12.7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s="6" customFormat="1" ht="12.75" customHeight="1">
      <c r="A3" s="7" t="s">
        <v>326</v>
      </c>
      <c r="B3" s="7"/>
      <c r="C3" s="7"/>
      <c r="D3" s="7"/>
      <c r="E3" s="7"/>
      <c r="F3" s="7"/>
      <c r="G3" s="7"/>
      <c r="H3" s="7"/>
      <c r="I3" s="7"/>
    </row>
    <row r="4" spans="1:9" s="6" customFormat="1" ht="13.5" customHeight="1">
      <c r="A4" s="8"/>
      <c r="B4" s="8"/>
      <c r="C4" s="8"/>
      <c r="D4" s="7"/>
      <c r="E4" s="7"/>
      <c r="F4" s="7"/>
      <c r="G4" s="7"/>
      <c r="H4" s="7"/>
      <c r="I4" s="7"/>
    </row>
    <row r="5" spans="1:9" s="6" customFormat="1" ht="6.75" customHeight="1">
      <c r="A5" s="9"/>
      <c r="B5" s="9"/>
      <c r="C5" s="9"/>
      <c r="D5" s="9"/>
      <c r="E5" s="9"/>
      <c r="F5" s="9"/>
      <c r="G5" s="9"/>
      <c r="H5" s="9"/>
      <c r="I5" s="9"/>
    </row>
    <row r="6" spans="1:9" s="6" customFormat="1" ht="12.75" customHeight="1">
      <c r="A6" s="10" t="s">
        <v>325</v>
      </c>
      <c r="B6" s="11"/>
      <c r="C6" s="12"/>
      <c r="D6" s="12"/>
      <c r="E6" s="12"/>
      <c r="F6" s="13"/>
      <c r="G6" s="13"/>
      <c r="H6" s="43"/>
      <c r="I6" s="44"/>
    </row>
    <row r="7" spans="1:9" s="6" customFormat="1" ht="12.75" customHeight="1">
      <c r="A7" s="41" t="s">
        <v>2</v>
      </c>
      <c r="B7" s="42"/>
      <c r="C7" s="42"/>
      <c r="D7" s="42"/>
      <c r="E7" s="12"/>
      <c r="F7" s="13"/>
      <c r="G7" s="13" t="s">
        <v>323</v>
      </c>
      <c r="H7" s="39"/>
      <c r="I7" s="13"/>
    </row>
    <row r="8" spans="1:9" s="6" customFormat="1" ht="12.75" customHeight="1">
      <c r="A8" s="41" t="s">
        <v>328</v>
      </c>
      <c r="B8" s="42"/>
      <c r="C8" s="42"/>
      <c r="D8" s="12"/>
      <c r="E8" s="12"/>
      <c r="F8" s="13"/>
      <c r="G8" s="13" t="s">
        <v>324</v>
      </c>
      <c r="H8" s="13"/>
      <c r="I8" s="13"/>
    </row>
    <row r="9" spans="1:9" s="6" customFormat="1" ht="6.75" customHeight="1">
      <c r="A9" s="9"/>
      <c r="B9" s="9"/>
      <c r="C9" s="9"/>
      <c r="D9" s="9"/>
      <c r="E9" s="9"/>
      <c r="F9" s="9"/>
      <c r="G9" s="9"/>
      <c r="H9" s="9"/>
      <c r="I9" s="9"/>
    </row>
    <row r="10" spans="1:9" s="6" customFormat="1" ht="29.25" customHeight="1">
      <c r="A10" s="14" t="s">
        <v>3</v>
      </c>
      <c r="B10" s="14" t="s">
        <v>4</v>
      </c>
      <c r="C10" s="14" t="s">
        <v>5</v>
      </c>
      <c r="D10" s="14" t="s">
        <v>6</v>
      </c>
      <c r="E10" s="14" t="s">
        <v>7</v>
      </c>
      <c r="F10" s="14" t="s">
        <v>8</v>
      </c>
      <c r="G10" s="14" t="s">
        <v>9</v>
      </c>
      <c r="H10" s="14" t="s">
        <v>10</v>
      </c>
      <c r="I10" s="14" t="s">
        <v>11</v>
      </c>
    </row>
    <row r="11" spans="1:9" s="6" customFormat="1" ht="12.75" customHeight="1" hidden="1">
      <c r="A11" s="14" t="s">
        <v>12</v>
      </c>
      <c r="B11" s="14" t="s">
        <v>13</v>
      </c>
      <c r="C11" s="14" t="s">
        <v>14</v>
      </c>
      <c r="D11" s="14" t="s">
        <v>15</v>
      </c>
      <c r="E11" s="14" t="s">
        <v>16</v>
      </c>
      <c r="F11" s="14" t="s">
        <v>17</v>
      </c>
      <c r="G11" s="14" t="s">
        <v>18</v>
      </c>
      <c r="H11" s="14" t="s">
        <v>20</v>
      </c>
      <c r="I11" s="14" t="s">
        <v>21</v>
      </c>
    </row>
    <row r="12" spans="1:9" s="6" customFormat="1" ht="4.5" customHeight="1">
      <c r="A12" s="15"/>
      <c r="B12" s="15"/>
      <c r="C12" s="15"/>
      <c r="D12" s="15"/>
      <c r="E12" s="15"/>
      <c r="F12" s="15"/>
      <c r="G12" s="15"/>
      <c r="H12" s="15"/>
      <c r="I12" s="15"/>
    </row>
    <row r="13" spans="1:9" s="6" customFormat="1" ht="20.25" customHeight="1">
      <c r="A13" s="16"/>
      <c r="B13" s="17"/>
      <c r="C13" s="18" t="s">
        <v>22</v>
      </c>
      <c r="D13" s="18" t="s">
        <v>23</v>
      </c>
      <c r="E13" s="18"/>
      <c r="F13" s="19"/>
      <c r="G13" s="19"/>
      <c r="H13" s="19">
        <f>SUM(H14+H19+H30+H39+H53+H64+H74)</f>
        <v>0</v>
      </c>
      <c r="I13" s="19">
        <v>158.67993155</v>
      </c>
    </row>
    <row r="14" spans="1:9" s="6" customFormat="1" ht="19.5" customHeight="1">
      <c r="A14" s="20"/>
      <c r="B14" s="21"/>
      <c r="C14" s="22" t="s">
        <v>12</v>
      </c>
      <c r="D14" s="22" t="s">
        <v>24</v>
      </c>
      <c r="E14" s="22"/>
      <c r="F14" s="23"/>
      <c r="G14" s="23"/>
      <c r="H14" s="23">
        <f>SUM(H15:H18)</f>
        <v>0</v>
      </c>
      <c r="I14" s="23">
        <v>0</v>
      </c>
    </row>
    <row r="15" spans="1:9" s="6" customFormat="1" ht="13.5" customHeight="1">
      <c r="A15" s="24">
        <v>2</v>
      </c>
      <c r="B15" s="25" t="s">
        <v>25</v>
      </c>
      <c r="C15" s="26" t="s">
        <v>26</v>
      </c>
      <c r="D15" s="26" t="s">
        <v>27</v>
      </c>
      <c r="E15" s="26" t="s">
        <v>28</v>
      </c>
      <c r="F15" s="27">
        <v>36.8</v>
      </c>
      <c r="G15" s="27"/>
      <c r="H15" s="27">
        <f>F15*G15</f>
        <v>0</v>
      </c>
      <c r="I15" s="27">
        <v>0</v>
      </c>
    </row>
    <row r="16" spans="1:9" s="6" customFormat="1" ht="13.5" customHeight="1">
      <c r="A16" s="24">
        <v>3</v>
      </c>
      <c r="B16" s="25" t="s">
        <v>25</v>
      </c>
      <c r="C16" s="26" t="s">
        <v>29</v>
      </c>
      <c r="D16" s="26" t="s">
        <v>30</v>
      </c>
      <c r="E16" s="26" t="s">
        <v>28</v>
      </c>
      <c r="F16" s="27">
        <v>36.8</v>
      </c>
      <c r="G16" s="27"/>
      <c r="H16" s="27">
        <f aca="true" t="shared" si="0" ref="H16:H79">F16*G16</f>
        <v>0</v>
      </c>
      <c r="I16" s="27">
        <v>0</v>
      </c>
    </row>
    <row r="17" spans="1:9" s="6" customFormat="1" ht="13.5" customHeight="1">
      <c r="A17" s="24">
        <v>4</v>
      </c>
      <c r="B17" s="25" t="s">
        <v>25</v>
      </c>
      <c r="C17" s="26" t="s">
        <v>31</v>
      </c>
      <c r="D17" s="26" t="s">
        <v>32</v>
      </c>
      <c r="E17" s="26" t="s">
        <v>28</v>
      </c>
      <c r="F17" s="27">
        <v>36.8</v>
      </c>
      <c r="G17" s="27"/>
      <c r="H17" s="27">
        <f t="shared" si="0"/>
        <v>0</v>
      </c>
      <c r="I17" s="27">
        <v>0</v>
      </c>
    </row>
    <row r="18" spans="1:9" s="6" customFormat="1" ht="24" customHeight="1">
      <c r="A18" s="24">
        <v>5</v>
      </c>
      <c r="B18" s="25" t="s">
        <v>25</v>
      </c>
      <c r="C18" s="26" t="s">
        <v>33</v>
      </c>
      <c r="D18" s="26" t="s">
        <v>34</v>
      </c>
      <c r="E18" s="26" t="s">
        <v>28</v>
      </c>
      <c r="F18" s="27">
        <v>9.2</v>
      </c>
      <c r="G18" s="27"/>
      <c r="H18" s="27">
        <f t="shared" si="0"/>
        <v>0</v>
      </c>
      <c r="I18" s="27">
        <v>0</v>
      </c>
    </row>
    <row r="19" spans="1:9" s="6" customFormat="1" ht="28.5" customHeight="1">
      <c r="A19" s="20"/>
      <c r="B19" s="21"/>
      <c r="C19" s="22" t="s">
        <v>13</v>
      </c>
      <c r="D19" s="22" t="s">
        <v>35</v>
      </c>
      <c r="E19" s="22"/>
      <c r="F19" s="23"/>
      <c r="G19" s="23"/>
      <c r="H19" s="47">
        <f>SUM(H20:H29)</f>
        <v>0</v>
      </c>
      <c r="I19" s="23">
        <v>76.32441255</v>
      </c>
    </row>
    <row r="20" spans="1:9" s="6" customFormat="1" ht="13.5" customHeight="1">
      <c r="A20" s="24">
        <v>6</v>
      </c>
      <c r="B20" s="25" t="s">
        <v>36</v>
      </c>
      <c r="C20" s="26" t="s">
        <v>37</v>
      </c>
      <c r="D20" s="26" t="s">
        <v>38</v>
      </c>
      <c r="E20" s="26" t="s">
        <v>28</v>
      </c>
      <c r="F20" s="27">
        <v>12.5</v>
      </c>
      <c r="G20" s="27"/>
      <c r="H20" s="27">
        <f t="shared" si="0"/>
        <v>0</v>
      </c>
      <c r="I20" s="27">
        <v>25.83</v>
      </c>
    </row>
    <row r="21" spans="1:9" s="6" customFormat="1" ht="13.5" customHeight="1">
      <c r="A21" s="24">
        <v>7</v>
      </c>
      <c r="B21" s="25" t="s">
        <v>39</v>
      </c>
      <c r="C21" s="26" t="s">
        <v>40</v>
      </c>
      <c r="D21" s="26" t="s">
        <v>41</v>
      </c>
      <c r="E21" s="26" t="s">
        <v>28</v>
      </c>
      <c r="F21" s="27">
        <v>6.9</v>
      </c>
      <c r="G21" s="27"/>
      <c r="H21" s="27">
        <f t="shared" si="0"/>
        <v>0</v>
      </c>
      <c r="I21" s="27">
        <v>16.668468</v>
      </c>
    </row>
    <row r="22" spans="1:9" s="6" customFormat="1" ht="13.5" customHeight="1">
      <c r="A22" s="24">
        <v>8</v>
      </c>
      <c r="B22" s="25" t="s">
        <v>39</v>
      </c>
      <c r="C22" s="26" t="s">
        <v>42</v>
      </c>
      <c r="D22" s="26" t="s">
        <v>43</v>
      </c>
      <c r="E22" s="26" t="s">
        <v>44</v>
      </c>
      <c r="F22" s="27">
        <v>16.66</v>
      </c>
      <c r="G22" s="27"/>
      <c r="H22" s="27">
        <f t="shared" si="0"/>
        <v>0</v>
      </c>
      <c r="I22" s="27">
        <v>0.0111622</v>
      </c>
    </row>
    <row r="23" spans="1:9" s="6" customFormat="1" ht="13.5" customHeight="1">
      <c r="A23" s="24">
        <v>9</v>
      </c>
      <c r="B23" s="25" t="s">
        <v>39</v>
      </c>
      <c r="C23" s="26" t="s">
        <v>45</v>
      </c>
      <c r="D23" s="26" t="s">
        <v>46</v>
      </c>
      <c r="E23" s="26" t="s">
        <v>44</v>
      </c>
      <c r="F23" s="27">
        <v>16.66</v>
      </c>
      <c r="G23" s="27"/>
      <c r="H23" s="27">
        <f t="shared" si="0"/>
        <v>0</v>
      </c>
      <c r="I23" s="27">
        <v>0</v>
      </c>
    </row>
    <row r="24" spans="1:9" s="6" customFormat="1" ht="24" customHeight="1">
      <c r="A24" s="24">
        <v>10</v>
      </c>
      <c r="B24" s="25" t="s">
        <v>39</v>
      </c>
      <c r="C24" s="26" t="s">
        <v>47</v>
      </c>
      <c r="D24" s="26" t="s">
        <v>48</v>
      </c>
      <c r="E24" s="26" t="s">
        <v>44</v>
      </c>
      <c r="F24" s="27">
        <v>42.5</v>
      </c>
      <c r="G24" s="27"/>
      <c r="H24" s="27">
        <f t="shared" si="0"/>
        <v>0</v>
      </c>
      <c r="I24" s="27">
        <v>0.266475</v>
      </c>
    </row>
    <row r="25" spans="1:9" s="6" customFormat="1" ht="24" customHeight="1">
      <c r="A25" s="24">
        <v>11</v>
      </c>
      <c r="B25" s="25" t="s">
        <v>39</v>
      </c>
      <c r="C25" s="26" t="s">
        <v>49</v>
      </c>
      <c r="D25" s="26" t="s">
        <v>292</v>
      </c>
      <c r="E25" s="26" t="s">
        <v>28</v>
      </c>
      <c r="F25" s="27">
        <v>5.9</v>
      </c>
      <c r="G25" s="27"/>
      <c r="H25" s="27">
        <f t="shared" si="0"/>
        <v>0</v>
      </c>
      <c r="I25" s="27">
        <v>11.867732</v>
      </c>
    </row>
    <row r="26" spans="1:9" s="6" customFormat="1" ht="13.5" customHeight="1">
      <c r="A26" s="24">
        <v>12</v>
      </c>
      <c r="B26" s="25" t="s">
        <v>39</v>
      </c>
      <c r="C26" s="26" t="s">
        <v>50</v>
      </c>
      <c r="D26" s="26" t="s">
        <v>51</v>
      </c>
      <c r="E26" s="26" t="s">
        <v>28</v>
      </c>
      <c r="F26" s="27">
        <v>9.1</v>
      </c>
      <c r="G26" s="27"/>
      <c r="H26" s="27">
        <f t="shared" si="0"/>
        <v>0</v>
      </c>
      <c r="I26" s="27">
        <v>19.956846</v>
      </c>
    </row>
    <row r="27" spans="1:9" s="6" customFormat="1" ht="13.5" customHeight="1">
      <c r="A27" s="24">
        <v>13</v>
      </c>
      <c r="B27" s="25" t="s">
        <v>39</v>
      </c>
      <c r="C27" s="26" t="s">
        <v>52</v>
      </c>
      <c r="D27" s="26" t="s">
        <v>53</v>
      </c>
      <c r="E27" s="26" t="s">
        <v>54</v>
      </c>
      <c r="F27" s="27">
        <v>0.395</v>
      </c>
      <c r="G27" s="27"/>
      <c r="H27" s="27">
        <f t="shared" si="0"/>
        <v>0</v>
      </c>
      <c r="I27" s="27">
        <v>0.40863935</v>
      </c>
    </row>
    <row r="28" spans="1:9" s="6" customFormat="1" ht="13.5" customHeight="1">
      <c r="A28" s="24">
        <v>15</v>
      </c>
      <c r="B28" s="25" t="s">
        <v>39</v>
      </c>
      <c r="C28" s="26" t="s">
        <v>55</v>
      </c>
      <c r="D28" s="26" t="s">
        <v>56</v>
      </c>
      <c r="E28" s="26" t="s">
        <v>57</v>
      </c>
      <c r="F28" s="27">
        <v>1</v>
      </c>
      <c r="G28" s="27"/>
      <c r="H28" s="27">
        <f t="shared" si="0"/>
        <v>0</v>
      </c>
      <c r="I28" s="27">
        <v>1.03453</v>
      </c>
    </row>
    <row r="29" spans="1:9" s="6" customFormat="1" ht="24" customHeight="1">
      <c r="A29" s="24">
        <v>16</v>
      </c>
      <c r="B29" s="25" t="s">
        <v>39</v>
      </c>
      <c r="C29" s="26" t="s">
        <v>58</v>
      </c>
      <c r="D29" s="26" t="s">
        <v>59</v>
      </c>
      <c r="E29" s="26" t="s">
        <v>54</v>
      </c>
      <c r="F29" s="27">
        <v>0.28</v>
      </c>
      <c r="G29" s="27"/>
      <c r="H29" s="27">
        <f t="shared" si="0"/>
        <v>0</v>
      </c>
      <c r="I29" s="27">
        <v>0.28056</v>
      </c>
    </row>
    <row r="30" spans="1:9" s="6" customFormat="1" ht="28.5" customHeight="1">
      <c r="A30" s="20"/>
      <c r="B30" s="21"/>
      <c r="C30" s="22" t="s">
        <v>14</v>
      </c>
      <c r="D30" s="22" t="s">
        <v>60</v>
      </c>
      <c r="E30" s="22"/>
      <c r="F30" s="23"/>
      <c r="G30" s="23"/>
      <c r="H30" s="47">
        <f>SUM(H31:H38)</f>
        <v>0</v>
      </c>
      <c r="I30" s="23">
        <v>30.3629305</v>
      </c>
    </row>
    <row r="31" spans="1:9" s="6" customFormat="1" ht="24" customHeight="1">
      <c r="A31" s="24">
        <v>18</v>
      </c>
      <c r="B31" s="25" t="s">
        <v>39</v>
      </c>
      <c r="C31" s="26" t="s">
        <v>61</v>
      </c>
      <c r="D31" s="26" t="s">
        <v>293</v>
      </c>
      <c r="E31" s="26" t="s">
        <v>28</v>
      </c>
      <c r="F31" s="27">
        <v>37.3</v>
      </c>
      <c r="G31" s="27"/>
      <c r="H31" s="27">
        <f t="shared" si="0"/>
        <v>0</v>
      </c>
      <c r="I31" s="27">
        <v>24.137203</v>
      </c>
    </row>
    <row r="32" spans="1:9" s="6" customFormat="1" ht="13.5" customHeight="1">
      <c r="A32" s="24">
        <v>151</v>
      </c>
      <c r="B32" s="25" t="s">
        <v>39</v>
      </c>
      <c r="C32" s="26" t="s">
        <v>62</v>
      </c>
      <c r="D32" s="26" t="s">
        <v>63</v>
      </c>
      <c r="E32" s="26" t="s">
        <v>28</v>
      </c>
      <c r="F32" s="27">
        <v>1.57</v>
      </c>
      <c r="G32" s="27"/>
      <c r="H32" s="27">
        <f t="shared" si="0"/>
        <v>0</v>
      </c>
      <c r="I32" s="27">
        <v>1.0141258</v>
      </c>
    </row>
    <row r="33" spans="1:9" s="6" customFormat="1" ht="27" customHeight="1">
      <c r="A33" s="24">
        <v>21</v>
      </c>
      <c r="B33" s="25" t="s">
        <v>39</v>
      </c>
      <c r="C33" s="26" t="s">
        <v>64</v>
      </c>
      <c r="D33" s="26" t="s">
        <v>294</v>
      </c>
      <c r="E33" s="26" t="s">
        <v>65</v>
      </c>
      <c r="F33" s="27">
        <v>6</v>
      </c>
      <c r="G33" s="27"/>
      <c r="H33" s="27">
        <f t="shared" si="0"/>
        <v>0</v>
      </c>
      <c r="I33" s="27">
        <v>0.49758</v>
      </c>
    </row>
    <row r="34" spans="1:9" s="6" customFormat="1" ht="13.5" customHeight="1">
      <c r="A34" s="24">
        <v>24</v>
      </c>
      <c r="B34" s="25" t="s">
        <v>39</v>
      </c>
      <c r="C34" s="26" t="s">
        <v>66</v>
      </c>
      <c r="D34" s="26" t="s">
        <v>67</v>
      </c>
      <c r="E34" s="26" t="s">
        <v>28</v>
      </c>
      <c r="F34" s="27">
        <v>0.6</v>
      </c>
      <c r="G34" s="27"/>
      <c r="H34" s="27">
        <f t="shared" si="0"/>
        <v>0</v>
      </c>
      <c r="I34" s="27">
        <v>1.327146</v>
      </c>
    </row>
    <row r="35" spans="1:9" s="6" customFormat="1" ht="13.5" customHeight="1">
      <c r="A35" s="24">
        <v>25</v>
      </c>
      <c r="B35" s="25" t="s">
        <v>39</v>
      </c>
      <c r="C35" s="26" t="s">
        <v>68</v>
      </c>
      <c r="D35" s="26" t="s">
        <v>69</v>
      </c>
      <c r="E35" s="26" t="s">
        <v>44</v>
      </c>
      <c r="F35" s="27">
        <v>6.25</v>
      </c>
      <c r="G35" s="27"/>
      <c r="H35" s="27">
        <f t="shared" si="0"/>
        <v>0</v>
      </c>
      <c r="I35" s="27">
        <v>0.0453125</v>
      </c>
    </row>
    <row r="36" spans="1:9" s="6" customFormat="1" ht="13.5" customHeight="1">
      <c r="A36" s="24">
        <v>26</v>
      </c>
      <c r="B36" s="25" t="s">
        <v>39</v>
      </c>
      <c r="C36" s="26" t="s">
        <v>70</v>
      </c>
      <c r="D36" s="26" t="s">
        <v>71</v>
      </c>
      <c r="E36" s="26" t="s">
        <v>44</v>
      </c>
      <c r="F36" s="27">
        <v>6.25</v>
      </c>
      <c r="G36" s="27"/>
      <c r="H36" s="27">
        <f t="shared" si="0"/>
        <v>0</v>
      </c>
      <c r="I36" s="27">
        <v>0</v>
      </c>
    </row>
    <row r="37" spans="1:9" s="6" customFormat="1" ht="13.5" customHeight="1">
      <c r="A37" s="24">
        <v>27</v>
      </c>
      <c r="B37" s="25" t="s">
        <v>39</v>
      </c>
      <c r="C37" s="26" t="s">
        <v>72</v>
      </c>
      <c r="D37" s="26" t="s">
        <v>73</v>
      </c>
      <c r="E37" s="26" t="s">
        <v>54</v>
      </c>
      <c r="F37" s="27">
        <v>0.115</v>
      </c>
      <c r="G37" s="27"/>
      <c r="H37" s="27">
        <f t="shared" si="0"/>
        <v>0</v>
      </c>
      <c r="I37" s="27">
        <v>0.1163593</v>
      </c>
    </row>
    <row r="38" spans="1:9" s="6" customFormat="1" ht="24" customHeight="1">
      <c r="A38" s="24">
        <v>171</v>
      </c>
      <c r="B38" s="25" t="s">
        <v>39</v>
      </c>
      <c r="C38" s="26" t="s">
        <v>74</v>
      </c>
      <c r="D38" s="26" t="s">
        <v>295</v>
      </c>
      <c r="E38" s="26" t="s">
        <v>28</v>
      </c>
      <c r="F38" s="27">
        <v>1.57</v>
      </c>
      <c r="G38" s="27"/>
      <c r="H38" s="27">
        <f t="shared" si="0"/>
        <v>0</v>
      </c>
      <c r="I38" s="27">
        <v>3.2252039</v>
      </c>
    </row>
    <row r="39" spans="1:9" s="6" customFormat="1" ht="28.5" customHeight="1">
      <c r="A39" s="20"/>
      <c r="B39" s="21"/>
      <c r="C39" s="22" t="s">
        <v>15</v>
      </c>
      <c r="D39" s="22" t="s">
        <v>75</v>
      </c>
      <c r="E39" s="22"/>
      <c r="F39" s="23"/>
      <c r="G39" s="23"/>
      <c r="H39" s="47">
        <f>SUM(H40:H52)</f>
        <v>0</v>
      </c>
      <c r="I39" s="23">
        <v>34.693754</v>
      </c>
    </row>
    <row r="40" spans="1:9" s="6" customFormat="1" ht="13.5" customHeight="1">
      <c r="A40" s="24">
        <v>169</v>
      </c>
      <c r="B40" s="25" t="s">
        <v>39</v>
      </c>
      <c r="C40" s="26" t="s">
        <v>76</v>
      </c>
      <c r="D40" s="26" t="s">
        <v>77</v>
      </c>
      <c r="E40" s="26" t="s">
        <v>44</v>
      </c>
      <c r="F40" s="27">
        <v>37.6</v>
      </c>
      <c r="G40" s="27"/>
      <c r="H40" s="27">
        <f t="shared" si="0"/>
        <v>0</v>
      </c>
      <c r="I40" s="27">
        <v>4.989896</v>
      </c>
    </row>
    <row r="41" spans="1:9" s="6" customFormat="1" ht="36" customHeight="1">
      <c r="A41" s="24">
        <v>168</v>
      </c>
      <c r="B41" s="25" t="s">
        <v>39</v>
      </c>
      <c r="C41" s="26" t="s">
        <v>78</v>
      </c>
      <c r="D41" s="26" t="s">
        <v>296</v>
      </c>
      <c r="E41" s="26" t="s">
        <v>44</v>
      </c>
      <c r="F41" s="27">
        <v>37.6</v>
      </c>
      <c r="G41" s="27"/>
      <c r="H41" s="27">
        <f t="shared" si="0"/>
        <v>0</v>
      </c>
      <c r="I41" s="27">
        <v>10.335864</v>
      </c>
    </row>
    <row r="42" spans="1:9" s="6" customFormat="1" ht="34.5" customHeight="1">
      <c r="A42" s="24">
        <v>170</v>
      </c>
      <c r="B42" s="25" t="s">
        <v>39</v>
      </c>
      <c r="C42" s="26" t="s">
        <v>79</v>
      </c>
      <c r="D42" s="26" t="s">
        <v>80</v>
      </c>
      <c r="E42" s="26" t="s">
        <v>44</v>
      </c>
      <c r="F42" s="27">
        <v>42</v>
      </c>
      <c r="G42" s="27"/>
      <c r="H42" s="27">
        <f t="shared" si="0"/>
        <v>0</v>
      </c>
      <c r="I42" s="27">
        <v>0.26334</v>
      </c>
    </row>
    <row r="43" spans="1:9" s="6" customFormat="1" ht="13.5" customHeight="1">
      <c r="A43" s="24">
        <v>35</v>
      </c>
      <c r="B43" s="25" t="s">
        <v>39</v>
      </c>
      <c r="C43" s="26" t="s">
        <v>81</v>
      </c>
      <c r="D43" s="26" t="s">
        <v>82</v>
      </c>
      <c r="E43" s="26" t="s">
        <v>28</v>
      </c>
      <c r="F43" s="27">
        <v>4.6</v>
      </c>
      <c r="G43" s="27"/>
      <c r="H43" s="27">
        <f t="shared" si="0"/>
        <v>0</v>
      </c>
      <c r="I43" s="27">
        <v>11.048556</v>
      </c>
    </row>
    <row r="44" spans="1:9" s="6" customFormat="1" ht="13.5" customHeight="1">
      <c r="A44" s="24">
        <v>36</v>
      </c>
      <c r="B44" s="25" t="s">
        <v>39</v>
      </c>
      <c r="C44" s="26" t="s">
        <v>83</v>
      </c>
      <c r="D44" s="26" t="s">
        <v>84</v>
      </c>
      <c r="E44" s="26" t="s">
        <v>44</v>
      </c>
      <c r="F44" s="27">
        <v>19.6</v>
      </c>
      <c r="G44" s="27"/>
      <c r="H44" s="27">
        <f t="shared" si="0"/>
        <v>0</v>
      </c>
      <c r="I44" s="27">
        <v>0.066836</v>
      </c>
    </row>
    <row r="45" spans="1:9" s="6" customFormat="1" ht="24" customHeight="1">
      <c r="A45" s="24">
        <v>37</v>
      </c>
      <c r="B45" s="25" t="s">
        <v>39</v>
      </c>
      <c r="C45" s="26" t="s">
        <v>85</v>
      </c>
      <c r="D45" s="26" t="s">
        <v>86</v>
      </c>
      <c r="E45" s="26" t="s">
        <v>44</v>
      </c>
      <c r="F45" s="27">
        <v>19.6</v>
      </c>
      <c r="G45" s="27"/>
      <c r="H45" s="27">
        <f t="shared" si="0"/>
        <v>0</v>
      </c>
      <c r="I45" s="27">
        <v>0</v>
      </c>
    </row>
    <row r="46" spans="1:9" s="6" customFormat="1" ht="13.5" customHeight="1">
      <c r="A46" s="24">
        <v>38</v>
      </c>
      <c r="B46" s="25" t="s">
        <v>39</v>
      </c>
      <c r="C46" s="26" t="s">
        <v>87</v>
      </c>
      <c r="D46" s="26" t="s">
        <v>88</v>
      </c>
      <c r="E46" s="26" t="s">
        <v>54</v>
      </c>
      <c r="F46" s="27">
        <v>0.475</v>
      </c>
      <c r="G46" s="27"/>
      <c r="H46" s="27">
        <f t="shared" si="0"/>
        <v>0</v>
      </c>
      <c r="I46" s="27">
        <v>0.5070815</v>
      </c>
    </row>
    <row r="47" spans="1:9" s="6" customFormat="1" ht="13.5" customHeight="1">
      <c r="A47" s="24">
        <v>162</v>
      </c>
      <c r="B47" s="25" t="s">
        <v>39</v>
      </c>
      <c r="C47" s="26" t="s">
        <v>89</v>
      </c>
      <c r="D47" s="26" t="s">
        <v>90</v>
      </c>
      <c r="E47" s="26" t="s">
        <v>28</v>
      </c>
      <c r="F47" s="27">
        <v>2.9</v>
      </c>
      <c r="G47" s="27"/>
      <c r="H47" s="27">
        <f t="shared" si="0"/>
        <v>0</v>
      </c>
      <c r="I47" s="27">
        <v>6.744095</v>
      </c>
    </row>
    <row r="48" spans="1:9" s="6" customFormat="1" ht="13.5" customHeight="1">
      <c r="A48" s="24">
        <v>163</v>
      </c>
      <c r="B48" s="25" t="s">
        <v>39</v>
      </c>
      <c r="C48" s="26" t="s">
        <v>91</v>
      </c>
      <c r="D48" s="26" t="s">
        <v>92</v>
      </c>
      <c r="E48" s="26" t="s">
        <v>54</v>
      </c>
      <c r="F48" s="27">
        <v>0.61</v>
      </c>
      <c r="G48" s="27"/>
      <c r="H48" s="27">
        <f t="shared" si="0"/>
        <v>0</v>
      </c>
      <c r="I48" s="27">
        <v>0.6200955</v>
      </c>
    </row>
    <row r="49" spans="1:9" s="6" customFormat="1" ht="24" customHeight="1">
      <c r="A49" s="24">
        <v>164</v>
      </c>
      <c r="B49" s="25" t="s">
        <v>39</v>
      </c>
      <c r="C49" s="26" t="s">
        <v>93</v>
      </c>
      <c r="D49" s="26" t="s">
        <v>94</v>
      </c>
      <c r="E49" s="26" t="s">
        <v>44</v>
      </c>
      <c r="F49" s="27">
        <v>7.5</v>
      </c>
      <c r="G49" s="27"/>
      <c r="H49" s="27">
        <f t="shared" si="0"/>
        <v>0</v>
      </c>
      <c r="I49" s="27">
        <v>0.06345</v>
      </c>
    </row>
    <row r="50" spans="1:9" s="6" customFormat="1" ht="24" customHeight="1">
      <c r="A50" s="24">
        <v>165</v>
      </c>
      <c r="B50" s="25" t="s">
        <v>39</v>
      </c>
      <c r="C50" s="26" t="s">
        <v>95</v>
      </c>
      <c r="D50" s="26" t="s">
        <v>96</v>
      </c>
      <c r="E50" s="26" t="s">
        <v>44</v>
      </c>
      <c r="F50" s="27">
        <v>7.5</v>
      </c>
      <c r="G50" s="27"/>
      <c r="H50" s="27">
        <f t="shared" si="0"/>
        <v>0</v>
      </c>
      <c r="I50" s="27">
        <v>0</v>
      </c>
    </row>
    <row r="51" spans="1:9" s="6" customFormat="1" ht="24" customHeight="1">
      <c r="A51" s="24">
        <v>166</v>
      </c>
      <c r="B51" s="25" t="s">
        <v>39</v>
      </c>
      <c r="C51" s="26" t="s">
        <v>97</v>
      </c>
      <c r="D51" s="26" t="s">
        <v>98</v>
      </c>
      <c r="E51" s="26" t="s">
        <v>44</v>
      </c>
      <c r="F51" s="27">
        <v>9</v>
      </c>
      <c r="G51" s="27"/>
      <c r="H51" s="27">
        <f t="shared" si="0"/>
        <v>0</v>
      </c>
      <c r="I51" s="27">
        <v>0.05454</v>
      </c>
    </row>
    <row r="52" spans="1:9" s="6" customFormat="1" ht="24" customHeight="1">
      <c r="A52" s="24">
        <v>167</v>
      </c>
      <c r="B52" s="25" t="s">
        <v>39</v>
      </c>
      <c r="C52" s="26" t="s">
        <v>99</v>
      </c>
      <c r="D52" s="26" t="s">
        <v>100</v>
      </c>
      <c r="E52" s="26" t="s">
        <v>44</v>
      </c>
      <c r="F52" s="27">
        <v>9</v>
      </c>
      <c r="G52" s="27"/>
      <c r="H52" s="27">
        <f t="shared" si="0"/>
        <v>0</v>
      </c>
      <c r="I52" s="27">
        <v>0</v>
      </c>
    </row>
    <row r="53" spans="1:9" s="6" customFormat="1" ht="28.5" customHeight="1">
      <c r="A53" s="20"/>
      <c r="B53" s="21"/>
      <c r="C53" s="22" t="s">
        <v>17</v>
      </c>
      <c r="D53" s="22" t="s">
        <v>101</v>
      </c>
      <c r="E53" s="22"/>
      <c r="F53" s="23"/>
      <c r="G53" s="23"/>
      <c r="H53" s="47">
        <f>SUM(H54:H63)</f>
        <v>0</v>
      </c>
      <c r="I53" s="23">
        <v>12.9969005</v>
      </c>
    </row>
    <row r="54" spans="1:9" s="6" customFormat="1" ht="13.5" customHeight="1">
      <c r="A54" s="24">
        <v>39</v>
      </c>
      <c r="B54" s="25" t="s">
        <v>39</v>
      </c>
      <c r="C54" s="26" t="s">
        <v>102</v>
      </c>
      <c r="D54" s="26" t="s">
        <v>103</v>
      </c>
      <c r="E54" s="26" t="s">
        <v>44</v>
      </c>
      <c r="F54" s="27">
        <v>126</v>
      </c>
      <c r="G54" s="27"/>
      <c r="H54" s="27">
        <f t="shared" si="0"/>
        <v>0</v>
      </c>
      <c r="I54" s="27">
        <v>0.01008</v>
      </c>
    </row>
    <row r="55" spans="1:9" s="6" customFormat="1" ht="27" customHeight="1">
      <c r="A55" s="24">
        <v>40</v>
      </c>
      <c r="B55" s="25" t="s">
        <v>39</v>
      </c>
      <c r="C55" s="26" t="s">
        <v>104</v>
      </c>
      <c r="D55" s="26" t="s">
        <v>297</v>
      </c>
      <c r="E55" s="26" t="s">
        <v>44</v>
      </c>
      <c r="F55" s="27">
        <v>159.53</v>
      </c>
      <c r="G55" s="27"/>
      <c r="H55" s="27">
        <f t="shared" si="0"/>
        <v>0</v>
      </c>
      <c r="I55" s="27">
        <v>0.063812</v>
      </c>
    </row>
    <row r="56" spans="1:9" s="6" customFormat="1" ht="24" customHeight="1">
      <c r="A56" s="24">
        <v>41</v>
      </c>
      <c r="B56" s="25" t="s">
        <v>39</v>
      </c>
      <c r="C56" s="26" t="s">
        <v>105</v>
      </c>
      <c r="D56" s="26" t="s">
        <v>298</v>
      </c>
      <c r="E56" s="26" t="s">
        <v>44</v>
      </c>
      <c r="F56" s="27">
        <v>159.53</v>
      </c>
      <c r="G56" s="27"/>
      <c r="H56" s="27">
        <f t="shared" si="0"/>
        <v>0</v>
      </c>
      <c r="I56" s="27">
        <v>2.680104</v>
      </c>
    </row>
    <row r="57" spans="1:9" s="6" customFormat="1" ht="24" customHeight="1">
      <c r="A57" s="24">
        <v>42</v>
      </c>
      <c r="B57" s="25" t="s">
        <v>39</v>
      </c>
      <c r="C57" s="26" t="s">
        <v>106</v>
      </c>
      <c r="D57" s="26" t="s">
        <v>107</v>
      </c>
      <c r="E57" s="26" t="s">
        <v>44</v>
      </c>
      <c r="F57" s="27">
        <v>159.53</v>
      </c>
      <c r="G57" s="27"/>
      <c r="H57" s="27">
        <f t="shared" si="0"/>
        <v>0</v>
      </c>
      <c r="I57" s="27">
        <v>0.6620495</v>
      </c>
    </row>
    <row r="58" spans="1:9" s="6" customFormat="1" ht="24" customHeight="1">
      <c r="A58" s="24">
        <v>43</v>
      </c>
      <c r="B58" s="25" t="s">
        <v>39</v>
      </c>
      <c r="C58" s="26" t="s">
        <v>108</v>
      </c>
      <c r="D58" s="26" t="s">
        <v>299</v>
      </c>
      <c r="E58" s="26" t="s">
        <v>44</v>
      </c>
      <c r="F58" s="27">
        <v>129.3</v>
      </c>
      <c r="G58" s="27"/>
      <c r="H58" s="27">
        <f t="shared" si="0"/>
        <v>0</v>
      </c>
      <c r="I58" s="27">
        <v>0.393072</v>
      </c>
    </row>
    <row r="59" spans="1:9" s="6" customFormat="1" ht="24" customHeight="1">
      <c r="A59" s="24">
        <v>45</v>
      </c>
      <c r="B59" s="25" t="s">
        <v>39</v>
      </c>
      <c r="C59" s="26" t="s">
        <v>109</v>
      </c>
      <c r="D59" s="26" t="s">
        <v>300</v>
      </c>
      <c r="E59" s="26" t="s">
        <v>44</v>
      </c>
      <c r="F59" s="27">
        <v>14.6</v>
      </c>
      <c r="G59" s="27"/>
      <c r="H59" s="27">
        <f t="shared" si="0"/>
        <v>0</v>
      </c>
      <c r="I59" s="27">
        <v>0.09052</v>
      </c>
    </row>
    <row r="60" spans="1:9" s="6" customFormat="1" ht="13.5" customHeight="1">
      <c r="A60" s="24">
        <v>46</v>
      </c>
      <c r="B60" s="25" t="s">
        <v>39</v>
      </c>
      <c r="C60" s="26" t="s">
        <v>110</v>
      </c>
      <c r="D60" s="26" t="s">
        <v>111</v>
      </c>
      <c r="E60" s="26" t="s">
        <v>44</v>
      </c>
      <c r="F60" s="27">
        <v>14.6</v>
      </c>
      <c r="G60" s="27"/>
      <c r="H60" s="27">
        <f t="shared" si="0"/>
        <v>0</v>
      </c>
      <c r="I60" s="27">
        <v>0.028616</v>
      </c>
    </row>
    <row r="61" spans="1:9" s="6" customFormat="1" ht="34.5" customHeight="1">
      <c r="A61" s="24">
        <v>47</v>
      </c>
      <c r="B61" s="25" t="s">
        <v>39</v>
      </c>
      <c r="C61" s="26" t="s">
        <v>112</v>
      </c>
      <c r="D61" s="26" t="s">
        <v>301</v>
      </c>
      <c r="E61" s="26" t="s">
        <v>44</v>
      </c>
      <c r="F61" s="27">
        <v>14.6</v>
      </c>
      <c r="G61" s="27"/>
      <c r="H61" s="27">
        <f t="shared" si="0"/>
        <v>0</v>
      </c>
      <c r="I61" s="27">
        <v>0.149212</v>
      </c>
    </row>
    <row r="62" spans="1:9" s="6" customFormat="1" ht="24" customHeight="1">
      <c r="A62" s="24">
        <v>152</v>
      </c>
      <c r="B62" s="25" t="s">
        <v>39</v>
      </c>
      <c r="C62" s="26" t="s">
        <v>113</v>
      </c>
      <c r="D62" s="26" t="s">
        <v>302</v>
      </c>
      <c r="E62" s="26" t="s">
        <v>44</v>
      </c>
      <c r="F62" s="27">
        <v>129.3</v>
      </c>
      <c r="G62" s="27"/>
      <c r="H62" s="27">
        <f t="shared" si="0"/>
        <v>0</v>
      </c>
      <c r="I62" s="27">
        <v>1.674435</v>
      </c>
    </row>
    <row r="63" spans="1:9" s="6" customFormat="1" ht="24" customHeight="1">
      <c r="A63" s="24">
        <v>50</v>
      </c>
      <c r="B63" s="25" t="s">
        <v>39</v>
      </c>
      <c r="C63" s="26" t="s">
        <v>114</v>
      </c>
      <c r="D63" s="26" t="s">
        <v>303</v>
      </c>
      <c r="E63" s="26" t="s">
        <v>44</v>
      </c>
      <c r="F63" s="27">
        <v>69</v>
      </c>
      <c r="G63" s="27"/>
      <c r="H63" s="27">
        <f t="shared" si="0"/>
        <v>0</v>
      </c>
      <c r="I63" s="27">
        <v>7.245</v>
      </c>
    </row>
    <row r="64" spans="1:9" s="6" customFormat="1" ht="32.25" customHeight="1">
      <c r="A64" s="20"/>
      <c r="B64" s="21"/>
      <c r="C64" s="22" t="s">
        <v>19</v>
      </c>
      <c r="D64" s="22" t="s">
        <v>115</v>
      </c>
      <c r="E64" s="22"/>
      <c r="F64" s="23"/>
      <c r="G64" s="23"/>
      <c r="H64" s="47">
        <f>SUM(H65:H73)</f>
        <v>0</v>
      </c>
      <c r="I64" s="23">
        <v>4.301934</v>
      </c>
    </row>
    <row r="65" spans="1:9" s="6" customFormat="1" ht="24" customHeight="1">
      <c r="A65" s="24">
        <v>137</v>
      </c>
      <c r="B65" s="25" t="s">
        <v>116</v>
      </c>
      <c r="C65" s="26" t="s">
        <v>117</v>
      </c>
      <c r="D65" s="26" t="s">
        <v>118</v>
      </c>
      <c r="E65" s="26" t="s">
        <v>44</v>
      </c>
      <c r="F65" s="27">
        <v>81.6</v>
      </c>
      <c r="G65" s="27"/>
      <c r="H65" s="27">
        <f t="shared" si="0"/>
        <v>0</v>
      </c>
      <c r="I65" s="27">
        <v>2.098752</v>
      </c>
    </row>
    <row r="66" spans="1:9" s="6" customFormat="1" ht="34.5" customHeight="1">
      <c r="A66" s="24">
        <v>138</v>
      </c>
      <c r="B66" s="25" t="s">
        <v>116</v>
      </c>
      <c r="C66" s="26" t="s">
        <v>119</v>
      </c>
      <c r="D66" s="26" t="s">
        <v>120</v>
      </c>
      <c r="E66" s="26" t="s">
        <v>44</v>
      </c>
      <c r="F66" s="27">
        <v>81.6</v>
      </c>
      <c r="G66" s="27"/>
      <c r="H66" s="27">
        <f t="shared" si="0"/>
        <v>0</v>
      </c>
      <c r="I66" s="27">
        <v>0</v>
      </c>
    </row>
    <row r="67" spans="1:9" s="6" customFormat="1" ht="24" customHeight="1">
      <c r="A67" s="24">
        <v>53</v>
      </c>
      <c r="B67" s="25" t="s">
        <v>116</v>
      </c>
      <c r="C67" s="26" t="s">
        <v>121</v>
      </c>
      <c r="D67" s="26" t="s">
        <v>122</v>
      </c>
      <c r="E67" s="26" t="s">
        <v>44</v>
      </c>
      <c r="F67" s="27">
        <v>81.6</v>
      </c>
      <c r="G67" s="27"/>
      <c r="H67" s="27">
        <f t="shared" si="0"/>
        <v>0</v>
      </c>
      <c r="I67" s="27">
        <v>2.098752</v>
      </c>
    </row>
    <row r="68" spans="1:9" s="6" customFormat="1" ht="24" customHeight="1">
      <c r="A68" s="24">
        <v>54</v>
      </c>
      <c r="B68" s="25" t="s">
        <v>116</v>
      </c>
      <c r="C68" s="26" t="s">
        <v>123</v>
      </c>
      <c r="D68" s="26" t="s">
        <v>124</v>
      </c>
      <c r="E68" s="26" t="s">
        <v>44</v>
      </c>
      <c r="F68" s="27">
        <v>66</v>
      </c>
      <c r="G68" s="27"/>
      <c r="H68" s="27">
        <f t="shared" si="0"/>
        <v>0</v>
      </c>
      <c r="I68" s="27">
        <v>0.10098</v>
      </c>
    </row>
    <row r="69" spans="1:9" s="6" customFormat="1" ht="13.5" customHeight="1">
      <c r="A69" s="24">
        <v>140</v>
      </c>
      <c r="B69" s="25" t="s">
        <v>39</v>
      </c>
      <c r="C69" s="26" t="s">
        <v>125</v>
      </c>
      <c r="D69" s="26" t="s">
        <v>126</v>
      </c>
      <c r="E69" s="26" t="s">
        <v>44</v>
      </c>
      <c r="F69" s="27">
        <v>69</v>
      </c>
      <c r="G69" s="27"/>
      <c r="H69" s="27">
        <f t="shared" si="0"/>
        <v>0</v>
      </c>
      <c r="I69" s="27">
        <v>0.00345</v>
      </c>
    </row>
    <row r="70" spans="1:9" s="6" customFormat="1" ht="13.5" customHeight="1">
      <c r="A70" s="24">
        <v>144</v>
      </c>
      <c r="B70" s="25" t="s">
        <v>127</v>
      </c>
      <c r="C70" s="26" t="s">
        <v>128</v>
      </c>
      <c r="D70" s="26" t="s">
        <v>129</v>
      </c>
      <c r="E70" s="26" t="s">
        <v>65</v>
      </c>
      <c r="F70" s="27">
        <v>3</v>
      </c>
      <c r="G70" s="27"/>
      <c r="H70" s="27">
        <f t="shared" si="0"/>
        <v>0</v>
      </c>
      <c r="I70" s="27">
        <v>0</v>
      </c>
    </row>
    <row r="71" spans="1:9" s="6" customFormat="1" ht="24" customHeight="1">
      <c r="A71" s="24">
        <v>172</v>
      </c>
      <c r="B71" s="25" t="s">
        <v>127</v>
      </c>
      <c r="C71" s="26" t="s">
        <v>130</v>
      </c>
      <c r="D71" s="26" t="s">
        <v>131</v>
      </c>
      <c r="E71" s="26" t="s">
        <v>44</v>
      </c>
      <c r="F71" s="27">
        <v>5.4</v>
      </c>
      <c r="G71" s="27"/>
      <c r="H71" s="27">
        <f t="shared" si="0"/>
        <v>0</v>
      </c>
      <c r="I71" s="27">
        <v>0</v>
      </c>
    </row>
    <row r="72" spans="1:9" s="6" customFormat="1" ht="13.5" customHeight="1">
      <c r="A72" s="24">
        <v>148</v>
      </c>
      <c r="B72" s="25" t="s">
        <v>132</v>
      </c>
      <c r="C72" s="26" t="s">
        <v>133</v>
      </c>
      <c r="D72" s="26" t="s">
        <v>134</v>
      </c>
      <c r="E72" s="26" t="s">
        <v>28</v>
      </c>
      <c r="F72" s="27">
        <v>0.8</v>
      </c>
      <c r="G72" s="27"/>
      <c r="H72" s="27">
        <f t="shared" si="0"/>
        <v>0</v>
      </c>
      <c r="I72" s="27">
        <v>0</v>
      </c>
    </row>
    <row r="73" spans="1:9" s="6" customFormat="1" ht="13.5" customHeight="1">
      <c r="A73" s="24">
        <v>149</v>
      </c>
      <c r="B73" s="25" t="s">
        <v>132</v>
      </c>
      <c r="C73" s="26" t="s">
        <v>135</v>
      </c>
      <c r="D73" s="26" t="s">
        <v>136</v>
      </c>
      <c r="E73" s="26" t="s">
        <v>57</v>
      </c>
      <c r="F73" s="27">
        <v>1</v>
      </c>
      <c r="G73" s="27"/>
      <c r="H73" s="27">
        <f t="shared" si="0"/>
        <v>0</v>
      </c>
      <c r="I73" s="27">
        <v>0</v>
      </c>
    </row>
    <row r="74" spans="1:9" s="6" customFormat="1" ht="27" customHeight="1">
      <c r="A74" s="20"/>
      <c r="B74" s="21"/>
      <c r="C74" s="22" t="s">
        <v>137</v>
      </c>
      <c r="D74" s="22" t="s">
        <v>138</v>
      </c>
      <c r="E74" s="22"/>
      <c r="F74" s="23"/>
      <c r="G74" s="23"/>
      <c r="H74" s="47">
        <f>SUM(H75)</f>
        <v>0</v>
      </c>
      <c r="I74" s="23">
        <v>0</v>
      </c>
    </row>
    <row r="75" spans="1:9" s="6" customFormat="1" ht="24" customHeight="1">
      <c r="A75" s="24">
        <v>153</v>
      </c>
      <c r="B75" s="25" t="s">
        <v>139</v>
      </c>
      <c r="C75" s="26" t="s">
        <v>140</v>
      </c>
      <c r="D75" s="26" t="s">
        <v>141</v>
      </c>
      <c r="E75" s="26" t="s">
        <v>54</v>
      </c>
      <c r="F75" s="27">
        <v>158.68</v>
      </c>
      <c r="G75" s="27"/>
      <c r="H75" s="27">
        <f t="shared" si="0"/>
        <v>0</v>
      </c>
      <c r="I75" s="27">
        <v>0</v>
      </c>
    </row>
    <row r="76" spans="1:9" s="6" customFormat="1" ht="22.5" customHeight="1">
      <c r="A76" s="16"/>
      <c r="B76" s="17"/>
      <c r="C76" s="18" t="s">
        <v>142</v>
      </c>
      <c r="D76" s="18" t="s">
        <v>143</v>
      </c>
      <c r="E76" s="18"/>
      <c r="F76" s="19"/>
      <c r="G76" s="19"/>
      <c r="H76" s="49">
        <f>H77+H87+H96+H104+H106+H117+H119+H131+H135+H139+H144+H148</f>
        <v>0</v>
      </c>
      <c r="I76" s="19">
        <v>5.935327</v>
      </c>
    </row>
    <row r="77" spans="1:9" s="6" customFormat="1" ht="19.5" customHeight="1">
      <c r="A77" s="20"/>
      <c r="B77" s="21"/>
      <c r="C77" s="22" t="s">
        <v>144</v>
      </c>
      <c r="D77" s="22" t="s">
        <v>145</v>
      </c>
      <c r="E77" s="22"/>
      <c r="F77" s="23"/>
      <c r="G77" s="23"/>
      <c r="H77" s="48">
        <f>SUM(H78:H86)</f>
        <v>0</v>
      </c>
      <c r="I77" s="23">
        <v>0.2881375</v>
      </c>
    </row>
    <row r="78" spans="1:9" s="6" customFormat="1" ht="24" customHeight="1">
      <c r="A78" s="24">
        <v>56</v>
      </c>
      <c r="B78" s="25" t="s">
        <v>144</v>
      </c>
      <c r="C78" s="26" t="s">
        <v>146</v>
      </c>
      <c r="D78" s="26" t="s">
        <v>147</v>
      </c>
      <c r="E78" s="26" t="s">
        <v>44</v>
      </c>
      <c r="F78" s="27">
        <v>45</v>
      </c>
      <c r="G78" s="27"/>
      <c r="H78" s="27">
        <f t="shared" si="0"/>
        <v>0</v>
      </c>
      <c r="I78" s="27">
        <v>0</v>
      </c>
    </row>
    <row r="79" spans="1:9" s="6" customFormat="1" ht="13.5" customHeight="1">
      <c r="A79" s="28">
        <v>57</v>
      </c>
      <c r="B79" s="29" t="s">
        <v>148</v>
      </c>
      <c r="C79" s="30" t="s">
        <v>149</v>
      </c>
      <c r="D79" s="30" t="s">
        <v>304</v>
      </c>
      <c r="E79" s="30" t="s">
        <v>54</v>
      </c>
      <c r="F79" s="31">
        <v>0.014</v>
      </c>
      <c r="G79" s="31"/>
      <c r="H79" s="27">
        <f t="shared" si="0"/>
        <v>0</v>
      </c>
      <c r="I79" s="31">
        <v>0.014</v>
      </c>
    </row>
    <row r="80" spans="1:9" s="6" customFormat="1" ht="24" customHeight="1">
      <c r="A80" s="24">
        <v>58</v>
      </c>
      <c r="B80" s="25" t="s">
        <v>144</v>
      </c>
      <c r="C80" s="26" t="s">
        <v>150</v>
      </c>
      <c r="D80" s="26" t="s">
        <v>151</v>
      </c>
      <c r="E80" s="26" t="s">
        <v>44</v>
      </c>
      <c r="F80" s="27">
        <v>16.2</v>
      </c>
      <c r="G80" s="27"/>
      <c r="H80" s="27">
        <f aca="true" t="shared" si="1" ref="H80:H143">F80*G80</f>
        <v>0</v>
      </c>
      <c r="I80" s="27">
        <v>0</v>
      </c>
    </row>
    <row r="81" spans="1:9" s="6" customFormat="1" ht="13.5" customHeight="1">
      <c r="A81" s="28">
        <v>59</v>
      </c>
      <c r="B81" s="29" t="s">
        <v>148</v>
      </c>
      <c r="C81" s="30" t="s">
        <v>149</v>
      </c>
      <c r="D81" s="30" t="s">
        <v>304</v>
      </c>
      <c r="E81" s="30" t="s">
        <v>54</v>
      </c>
      <c r="F81" s="31">
        <v>0.002</v>
      </c>
      <c r="G81" s="31"/>
      <c r="H81" s="27">
        <f t="shared" si="1"/>
        <v>0</v>
      </c>
      <c r="I81" s="31">
        <v>0.002</v>
      </c>
    </row>
    <row r="82" spans="1:9" s="6" customFormat="1" ht="13.5" customHeight="1">
      <c r="A82" s="24">
        <v>60</v>
      </c>
      <c r="B82" s="25" t="s">
        <v>144</v>
      </c>
      <c r="C82" s="26" t="s">
        <v>152</v>
      </c>
      <c r="D82" s="26" t="s">
        <v>153</v>
      </c>
      <c r="E82" s="26" t="s">
        <v>44</v>
      </c>
      <c r="F82" s="27">
        <v>16.2</v>
      </c>
      <c r="G82" s="27"/>
      <c r="H82" s="27">
        <f t="shared" si="1"/>
        <v>0</v>
      </c>
      <c r="I82" s="27">
        <v>0</v>
      </c>
    </row>
    <row r="83" spans="1:9" s="6" customFormat="1" ht="13.5" customHeight="1">
      <c r="A83" s="28">
        <v>61</v>
      </c>
      <c r="B83" s="29" t="s">
        <v>154</v>
      </c>
      <c r="C83" s="30" t="s">
        <v>155</v>
      </c>
      <c r="D83" s="30" t="s">
        <v>156</v>
      </c>
      <c r="E83" s="30" t="s">
        <v>44</v>
      </c>
      <c r="F83" s="31">
        <v>18.6</v>
      </c>
      <c r="G83" s="31"/>
      <c r="H83" s="27">
        <f t="shared" si="1"/>
        <v>0</v>
      </c>
      <c r="I83" s="31">
        <v>0.0279</v>
      </c>
    </row>
    <row r="84" spans="1:9" s="6" customFormat="1" ht="24" customHeight="1">
      <c r="A84" s="24">
        <v>62</v>
      </c>
      <c r="B84" s="25" t="s">
        <v>144</v>
      </c>
      <c r="C84" s="26" t="s">
        <v>157</v>
      </c>
      <c r="D84" s="26" t="s">
        <v>158</v>
      </c>
      <c r="E84" s="26" t="s">
        <v>44</v>
      </c>
      <c r="F84" s="27">
        <v>45</v>
      </c>
      <c r="G84" s="27"/>
      <c r="H84" s="27">
        <f t="shared" si="1"/>
        <v>0</v>
      </c>
      <c r="I84" s="27">
        <v>0.0243</v>
      </c>
    </row>
    <row r="85" spans="1:9" s="6" customFormat="1" ht="13.5" customHeight="1">
      <c r="A85" s="28">
        <v>63</v>
      </c>
      <c r="B85" s="29" t="s">
        <v>154</v>
      </c>
      <c r="C85" s="30" t="s">
        <v>159</v>
      </c>
      <c r="D85" s="30" t="s">
        <v>305</v>
      </c>
      <c r="E85" s="30" t="s">
        <v>44</v>
      </c>
      <c r="F85" s="31">
        <v>51.75</v>
      </c>
      <c r="G85" s="31"/>
      <c r="H85" s="27">
        <f t="shared" si="1"/>
        <v>0</v>
      </c>
      <c r="I85" s="31">
        <v>0.2199375</v>
      </c>
    </row>
    <row r="86" spans="1:9" s="6" customFormat="1" ht="13.5" customHeight="1">
      <c r="A86" s="24">
        <v>154</v>
      </c>
      <c r="B86" s="25" t="s">
        <v>144</v>
      </c>
      <c r="C86" s="26" t="s">
        <v>160</v>
      </c>
      <c r="D86" s="26" t="s">
        <v>161</v>
      </c>
      <c r="E86" s="26" t="s">
        <v>162</v>
      </c>
      <c r="F86" s="27">
        <v>5.668</v>
      </c>
      <c r="G86" s="27"/>
      <c r="H86" s="27">
        <f t="shared" si="1"/>
        <v>0</v>
      </c>
      <c r="I86" s="27">
        <v>0</v>
      </c>
    </row>
    <row r="87" spans="1:9" s="6" customFormat="1" ht="24.75" customHeight="1">
      <c r="A87" s="20"/>
      <c r="B87" s="21"/>
      <c r="C87" s="22" t="s">
        <v>163</v>
      </c>
      <c r="D87" s="22" t="s">
        <v>164</v>
      </c>
      <c r="E87" s="22"/>
      <c r="F87" s="23"/>
      <c r="G87" s="23"/>
      <c r="H87" s="47">
        <f>SUM(H88:H95)</f>
        <v>0</v>
      </c>
      <c r="I87" s="23">
        <v>0.1223412</v>
      </c>
    </row>
    <row r="88" spans="1:9" s="6" customFormat="1" ht="24" customHeight="1">
      <c r="A88" s="24">
        <v>158</v>
      </c>
      <c r="B88" s="25" t="s">
        <v>144</v>
      </c>
      <c r="C88" s="26" t="s">
        <v>165</v>
      </c>
      <c r="D88" s="26" t="s">
        <v>166</v>
      </c>
      <c r="E88" s="26" t="s">
        <v>44</v>
      </c>
      <c r="F88" s="27">
        <v>26.9</v>
      </c>
      <c r="G88" s="27"/>
      <c r="H88" s="27">
        <f t="shared" si="1"/>
        <v>0</v>
      </c>
      <c r="I88" s="27">
        <v>0.015333</v>
      </c>
    </row>
    <row r="89" spans="1:9" s="6" customFormat="1" ht="24" customHeight="1">
      <c r="A89" s="28">
        <v>159</v>
      </c>
      <c r="B89" s="29" t="s">
        <v>167</v>
      </c>
      <c r="C89" s="30" t="s">
        <v>168</v>
      </c>
      <c r="D89" s="30" t="s">
        <v>306</v>
      </c>
      <c r="E89" s="30" t="s">
        <v>44</v>
      </c>
      <c r="F89" s="31">
        <v>26.9</v>
      </c>
      <c r="G89" s="31"/>
      <c r="H89" s="27">
        <f t="shared" si="1"/>
        <v>0</v>
      </c>
      <c r="I89" s="31">
        <v>0.004035</v>
      </c>
    </row>
    <row r="90" spans="1:9" s="6" customFormat="1" ht="30" customHeight="1">
      <c r="A90" s="32"/>
      <c r="B90" s="33"/>
      <c r="C90" s="34"/>
      <c r="D90" s="34" t="s">
        <v>169</v>
      </c>
      <c r="E90" s="34"/>
      <c r="F90" s="35"/>
      <c r="G90" s="35"/>
      <c r="H90" s="46"/>
      <c r="I90" s="35"/>
    </row>
    <row r="91" spans="1:9" s="6" customFormat="1" ht="24" customHeight="1">
      <c r="A91" s="24">
        <v>155</v>
      </c>
      <c r="B91" s="25" t="s">
        <v>144</v>
      </c>
      <c r="C91" s="26" t="s">
        <v>170</v>
      </c>
      <c r="D91" s="26" t="s">
        <v>171</v>
      </c>
      <c r="E91" s="26" t="s">
        <v>44</v>
      </c>
      <c r="F91" s="27">
        <v>26.9</v>
      </c>
      <c r="G91" s="27"/>
      <c r="H91" s="27">
        <f t="shared" si="1"/>
        <v>0</v>
      </c>
      <c r="I91" s="27">
        <v>0.02421</v>
      </c>
    </row>
    <row r="92" spans="1:9" s="6" customFormat="1" ht="24" customHeight="1">
      <c r="A92" s="24">
        <v>156</v>
      </c>
      <c r="B92" s="25" t="s">
        <v>144</v>
      </c>
      <c r="C92" s="26" t="s">
        <v>172</v>
      </c>
      <c r="D92" s="26" t="s">
        <v>173</v>
      </c>
      <c r="E92" s="26" t="s">
        <v>44</v>
      </c>
      <c r="F92" s="27">
        <v>26.9</v>
      </c>
      <c r="G92" s="27"/>
      <c r="H92" s="27">
        <f t="shared" si="1"/>
        <v>0</v>
      </c>
      <c r="I92" s="27">
        <v>0.00538</v>
      </c>
    </row>
    <row r="93" spans="1:9" s="6" customFormat="1" ht="24" customHeight="1">
      <c r="A93" s="28">
        <v>157</v>
      </c>
      <c r="B93" s="29" t="s">
        <v>167</v>
      </c>
      <c r="C93" s="30" t="s">
        <v>174</v>
      </c>
      <c r="D93" s="30" t="s">
        <v>307</v>
      </c>
      <c r="E93" s="30" t="s">
        <v>44</v>
      </c>
      <c r="F93" s="31">
        <v>33.356</v>
      </c>
      <c r="G93" s="31"/>
      <c r="H93" s="27">
        <f t="shared" si="1"/>
        <v>0</v>
      </c>
      <c r="I93" s="31">
        <v>0.0733832</v>
      </c>
    </row>
    <row r="94" spans="1:9" s="6" customFormat="1" ht="30" customHeight="1">
      <c r="A94" s="32"/>
      <c r="B94" s="33"/>
      <c r="C94" s="34"/>
      <c r="D94" s="34" t="s">
        <v>175</v>
      </c>
      <c r="E94" s="34"/>
      <c r="F94" s="35"/>
      <c r="G94" s="35"/>
      <c r="H94" s="46"/>
      <c r="I94" s="35"/>
    </row>
    <row r="95" spans="1:9" s="6" customFormat="1" ht="13.5" customHeight="1">
      <c r="A95" s="24">
        <v>160</v>
      </c>
      <c r="B95" s="25" t="s">
        <v>144</v>
      </c>
      <c r="C95" s="26" t="s">
        <v>176</v>
      </c>
      <c r="D95" s="26" t="s">
        <v>177</v>
      </c>
      <c r="E95" s="26" t="s">
        <v>162</v>
      </c>
      <c r="F95" s="27">
        <v>8.539</v>
      </c>
      <c r="G95" s="27"/>
      <c r="H95" s="27">
        <f t="shared" si="1"/>
        <v>0</v>
      </c>
      <c r="I95" s="27">
        <v>0</v>
      </c>
    </row>
    <row r="96" spans="1:9" s="6" customFormat="1" ht="27.75" customHeight="1">
      <c r="A96" s="20"/>
      <c r="B96" s="21"/>
      <c r="C96" s="22" t="s">
        <v>178</v>
      </c>
      <c r="D96" s="22" t="s">
        <v>179</v>
      </c>
      <c r="E96" s="22"/>
      <c r="F96" s="23"/>
      <c r="G96" s="23"/>
      <c r="H96" s="47">
        <f>SUM(H97:H103)</f>
        <v>0</v>
      </c>
      <c r="I96" s="23">
        <v>0.943119</v>
      </c>
    </row>
    <row r="97" spans="1:9" s="6" customFormat="1" ht="13.5" customHeight="1">
      <c r="A97" s="24">
        <v>66</v>
      </c>
      <c r="B97" s="25" t="s">
        <v>178</v>
      </c>
      <c r="C97" s="26" t="s">
        <v>180</v>
      </c>
      <c r="D97" s="26" t="s">
        <v>181</v>
      </c>
      <c r="E97" s="26" t="s">
        <v>44</v>
      </c>
      <c r="F97" s="27">
        <v>85</v>
      </c>
      <c r="G97" s="27"/>
      <c r="H97" s="27">
        <f t="shared" si="1"/>
        <v>0</v>
      </c>
      <c r="I97" s="27">
        <v>0</v>
      </c>
    </row>
    <row r="98" spans="1:9" s="6" customFormat="1" ht="13.5" customHeight="1">
      <c r="A98" s="28">
        <v>67</v>
      </c>
      <c r="B98" s="29" t="s">
        <v>182</v>
      </c>
      <c r="C98" s="30" t="s">
        <v>183</v>
      </c>
      <c r="D98" s="30" t="s">
        <v>308</v>
      </c>
      <c r="E98" s="30" t="s">
        <v>44</v>
      </c>
      <c r="F98" s="31">
        <v>89.25</v>
      </c>
      <c r="G98" s="31"/>
      <c r="H98" s="27">
        <f t="shared" si="1"/>
        <v>0</v>
      </c>
      <c r="I98" s="31">
        <v>0.30345</v>
      </c>
    </row>
    <row r="99" spans="1:9" s="6" customFormat="1" ht="13.5" customHeight="1">
      <c r="A99" s="24">
        <v>68</v>
      </c>
      <c r="B99" s="25" t="s">
        <v>178</v>
      </c>
      <c r="C99" s="26" t="s">
        <v>184</v>
      </c>
      <c r="D99" s="26" t="s">
        <v>185</v>
      </c>
      <c r="E99" s="26" t="s">
        <v>44</v>
      </c>
      <c r="F99" s="27">
        <v>42</v>
      </c>
      <c r="G99" s="27"/>
      <c r="H99" s="27">
        <f t="shared" si="1"/>
        <v>0</v>
      </c>
      <c r="I99" s="27">
        <v>0</v>
      </c>
    </row>
    <row r="100" spans="1:9" s="6" customFormat="1" ht="26.25" customHeight="1">
      <c r="A100" s="28">
        <v>69</v>
      </c>
      <c r="B100" s="29" t="s">
        <v>167</v>
      </c>
      <c r="C100" s="30" t="s">
        <v>186</v>
      </c>
      <c r="D100" s="30" t="s">
        <v>309</v>
      </c>
      <c r="E100" s="30" t="s">
        <v>44</v>
      </c>
      <c r="F100" s="31">
        <v>42.84</v>
      </c>
      <c r="G100" s="31"/>
      <c r="H100" s="27">
        <f t="shared" si="1"/>
        <v>0</v>
      </c>
      <c r="I100" s="31">
        <v>0.092106</v>
      </c>
    </row>
    <row r="101" spans="1:9" s="6" customFormat="1" ht="27" customHeight="1">
      <c r="A101" s="28">
        <v>70</v>
      </c>
      <c r="B101" s="29" t="s">
        <v>187</v>
      </c>
      <c r="C101" s="30" t="s">
        <v>188</v>
      </c>
      <c r="D101" s="30" t="s">
        <v>310</v>
      </c>
      <c r="E101" s="30" t="s">
        <v>44</v>
      </c>
      <c r="F101" s="31">
        <v>48.3</v>
      </c>
      <c r="G101" s="31"/>
      <c r="H101" s="27">
        <f t="shared" si="1"/>
        <v>0</v>
      </c>
      <c r="I101" s="31">
        <v>0.005313</v>
      </c>
    </row>
    <row r="102" spans="1:9" s="6" customFormat="1" ht="24" customHeight="1">
      <c r="A102" s="24">
        <v>71</v>
      </c>
      <c r="B102" s="25" t="s">
        <v>178</v>
      </c>
      <c r="C102" s="26" t="s">
        <v>189</v>
      </c>
      <c r="D102" s="26" t="s">
        <v>190</v>
      </c>
      <c r="E102" s="26" t="s">
        <v>44</v>
      </c>
      <c r="F102" s="27">
        <v>45</v>
      </c>
      <c r="G102" s="27"/>
      <c r="H102" s="27">
        <f t="shared" si="1"/>
        <v>0</v>
      </c>
      <c r="I102" s="27">
        <v>0.02385</v>
      </c>
    </row>
    <row r="103" spans="1:9" s="6" customFormat="1" ht="39" customHeight="1">
      <c r="A103" s="28">
        <v>173</v>
      </c>
      <c r="B103" s="29" t="s">
        <v>182</v>
      </c>
      <c r="C103" s="30" t="s">
        <v>191</v>
      </c>
      <c r="D103" s="30" t="s">
        <v>311</v>
      </c>
      <c r="E103" s="30" t="s">
        <v>44</v>
      </c>
      <c r="F103" s="31">
        <v>90</v>
      </c>
      <c r="G103" s="31"/>
      <c r="H103" s="27">
        <f t="shared" si="1"/>
        <v>0</v>
      </c>
      <c r="I103" s="31">
        <v>0.5184</v>
      </c>
    </row>
    <row r="104" spans="1:9" s="6" customFormat="1" ht="26.25" customHeight="1">
      <c r="A104" s="20"/>
      <c r="B104" s="21"/>
      <c r="C104" s="22" t="s">
        <v>192</v>
      </c>
      <c r="D104" s="22" t="s">
        <v>193</v>
      </c>
      <c r="E104" s="22"/>
      <c r="F104" s="23"/>
      <c r="G104" s="23"/>
      <c r="H104" s="47">
        <f>H105</f>
        <v>0</v>
      </c>
      <c r="I104" s="23">
        <v>0.00258</v>
      </c>
    </row>
    <row r="105" spans="1:9" s="6" customFormat="1" ht="13.5" customHeight="1">
      <c r="A105" s="24">
        <v>79</v>
      </c>
      <c r="B105" s="25" t="s">
        <v>194</v>
      </c>
      <c r="C105" s="26" t="s">
        <v>195</v>
      </c>
      <c r="D105" s="26" t="s">
        <v>196</v>
      </c>
      <c r="E105" s="26" t="s">
        <v>57</v>
      </c>
      <c r="F105" s="27">
        <v>1</v>
      </c>
      <c r="G105" s="27"/>
      <c r="H105" s="27">
        <f t="shared" si="1"/>
        <v>0</v>
      </c>
      <c r="I105" s="27">
        <v>0.00258</v>
      </c>
    </row>
    <row r="106" spans="1:9" s="6" customFormat="1" ht="24" customHeight="1">
      <c r="A106" s="20"/>
      <c r="B106" s="21"/>
      <c r="C106" s="22" t="s">
        <v>197</v>
      </c>
      <c r="D106" s="22" t="s">
        <v>198</v>
      </c>
      <c r="E106" s="22"/>
      <c r="F106" s="23"/>
      <c r="G106" s="23"/>
      <c r="H106" s="47">
        <f>SUM(H107:H116)</f>
        <v>0</v>
      </c>
      <c r="I106" s="23">
        <v>1.9844672</v>
      </c>
    </row>
    <row r="107" spans="1:9" s="6" customFormat="1" ht="13.5" customHeight="1">
      <c r="A107" s="28">
        <v>81</v>
      </c>
      <c r="B107" s="29" t="s">
        <v>199</v>
      </c>
      <c r="C107" s="30" t="s">
        <v>200</v>
      </c>
      <c r="D107" s="30" t="s">
        <v>201</v>
      </c>
      <c r="E107" s="30" t="s">
        <v>57</v>
      </c>
      <c r="F107" s="31">
        <v>1</v>
      </c>
      <c r="G107" s="31"/>
      <c r="H107" s="27">
        <f t="shared" si="1"/>
        <v>0</v>
      </c>
      <c r="I107" s="31">
        <v>0.55</v>
      </c>
    </row>
    <row r="108" spans="1:9" s="6" customFormat="1" ht="24" customHeight="1">
      <c r="A108" s="24">
        <v>82</v>
      </c>
      <c r="B108" s="25" t="s">
        <v>197</v>
      </c>
      <c r="C108" s="26" t="s">
        <v>202</v>
      </c>
      <c r="D108" s="26" t="s">
        <v>203</v>
      </c>
      <c r="E108" s="26" t="s">
        <v>65</v>
      </c>
      <c r="F108" s="27">
        <v>66</v>
      </c>
      <c r="G108" s="27"/>
      <c r="H108" s="27">
        <f t="shared" si="1"/>
        <v>0</v>
      </c>
      <c r="I108" s="27">
        <v>0</v>
      </c>
    </row>
    <row r="109" spans="1:9" s="6" customFormat="1" ht="13.5" customHeight="1">
      <c r="A109" s="24">
        <v>83</v>
      </c>
      <c r="B109" s="25" t="s">
        <v>197</v>
      </c>
      <c r="C109" s="26" t="s">
        <v>204</v>
      </c>
      <c r="D109" s="26" t="s">
        <v>205</v>
      </c>
      <c r="E109" s="26" t="s">
        <v>57</v>
      </c>
      <c r="F109" s="27">
        <v>1</v>
      </c>
      <c r="G109" s="27"/>
      <c r="H109" s="27">
        <f t="shared" si="1"/>
        <v>0</v>
      </c>
      <c r="I109" s="27">
        <v>0.00026</v>
      </c>
    </row>
    <row r="110" spans="1:9" s="6" customFormat="1" ht="13.5" customHeight="1">
      <c r="A110" s="24">
        <v>84</v>
      </c>
      <c r="B110" s="25" t="s">
        <v>197</v>
      </c>
      <c r="C110" s="26" t="s">
        <v>206</v>
      </c>
      <c r="D110" s="26" t="s">
        <v>207</v>
      </c>
      <c r="E110" s="26" t="s">
        <v>44</v>
      </c>
      <c r="F110" s="27">
        <v>55.3</v>
      </c>
      <c r="G110" s="27"/>
      <c r="H110" s="27">
        <f t="shared" si="1"/>
        <v>0</v>
      </c>
      <c r="I110" s="27">
        <v>0</v>
      </c>
    </row>
    <row r="111" spans="1:9" s="6" customFormat="1" ht="24" customHeight="1">
      <c r="A111" s="24">
        <v>85</v>
      </c>
      <c r="B111" s="25" t="s">
        <v>197</v>
      </c>
      <c r="C111" s="26" t="s">
        <v>208</v>
      </c>
      <c r="D111" s="26" t="s">
        <v>209</v>
      </c>
      <c r="E111" s="26" t="s">
        <v>44</v>
      </c>
      <c r="F111" s="27">
        <v>55.3</v>
      </c>
      <c r="G111" s="27"/>
      <c r="H111" s="27">
        <f t="shared" si="1"/>
        <v>0</v>
      </c>
      <c r="I111" s="27">
        <v>0</v>
      </c>
    </row>
    <row r="112" spans="1:9" s="6" customFormat="1" ht="13.5" customHeight="1">
      <c r="A112" s="28">
        <v>86</v>
      </c>
      <c r="B112" s="29" t="s">
        <v>199</v>
      </c>
      <c r="C112" s="30" t="s">
        <v>210</v>
      </c>
      <c r="D112" s="30" t="s">
        <v>211</v>
      </c>
      <c r="E112" s="30" t="s">
        <v>28</v>
      </c>
      <c r="F112" s="31">
        <v>0.8</v>
      </c>
      <c r="G112" s="31"/>
      <c r="H112" s="27">
        <f t="shared" si="1"/>
        <v>0</v>
      </c>
      <c r="I112" s="31">
        <v>0.44</v>
      </c>
    </row>
    <row r="113" spans="1:9" s="6" customFormat="1" ht="34.5" customHeight="1">
      <c r="A113" s="24">
        <v>87</v>
      </c>
      <c r="B113" s="25" t="s">
        <v>197</v>
      </c>
      <c r="C113" s="26" t="s">
        <v>212</v>
      </c>
      <c r="D113" s="26" t="s">
        <v>213</v>
      </c>
      <c r="E113" s="26" t="s">
        <v>28</v>
      </c>
      <c r="F113" s="27">
        <v>15</v>
      </c>
      <c r="G113" s="27"/>
      <c r="H113" s="27">
        <f t="shared" si="1"/>
        <v>0</v>
      </c>
      <c r="I113" s="27">
        <v>0.3465</v>
      </c>
    </row>
    <row r="114" spans="1:9" s="6" customFormat="1" ht="24" customHeight="1">
      <c r="A114" s="24">
        <v>88</v>
      </c>
      <c r="B114" s="25" t="s">
        <v>197</v>
      </c>
      <c r="C114" s="26" t="s">
        <v>214</v>
      </c>
      <c r="D114" s="26" t="s">
        <v>215</v>
      </c>
      <c r="E114" s="26" t="s">
        <v>44</v>
      </c>
      <c r="F114" s="27">
        <v>55.3</v>
      </c>
      <c r="G114" s="27"/>
      <c r="H114" s="27">
        <f t="shared" si="1"/>
        <v>0</v>
      </c>
      <c r="I114" s="27">
        <v>0.642033</v>
      </c>
    </row>
    <row r="115" spans="1:9" s="6" customFormat="1" ht="13.5" customHeight="1">
      <c r="A115" s="24">
        <v>89</v>
      </c>
      <c r="B115" s="25" t="s">
        <v>197</v>
      </c>
      <c r="C115" s="26" t="s">
        <v>216</v>
      </c>
      <c r="D115" s="26" t="s">
        <v>217</v>
      </c>
      <c r="E115" s="26" t="s">
        <v>28</v>
      </c>
      <c r="F115" s="27">
        <v>1.93</v>
      </c>
      <c r="G115" s="27"/>
      <c r="H115" s="27">
        <f t="shared" si="1"/>
        <v>0</v>
      </c>
      <c r="I115" s="27">
        <v>0.0056742</v>
      </c>
    </row>
    <row r="116" spans="1:9" s="6" customFormat="1" ht="13.5" customHeight="1">
      <c r="A116" s="24">
        <v>174</v>
      </c>
      <c r="B116" s="25" t="s">
        <v>197</v>
      </c>
      <c r="C116" s="26" t="s">
        <v>218</v>
      </c>
      <c r="D116" s="26" t="s">
        <v>219</v>
      </c>
      <c r="E116" s="26" t="s">
        <v>162</v>
      </c>
      <c r="F116" s="27">
        <v>60.95</v>
      </c>
      <c r="G116" s="27"/>
      <c r="H116" s="27">
        <f t="shared" si="1"/>
        <v>0</v>
      </c>
      <c r="I116" s="27">
        <v>0</v>
      </c>
    </row>
    <row r="117" spans="1:9" s="6" customFormat="1" ht="24.75" customHeight="1">
      <c r="A117" s="20"/>
      <c r="B117" s="21"/>
      <c r="C117" s="22" t="s">
        <v>220</v>
      </c>
      <c r="D117" s="22" t="s">
        <v>221</v>
      </c>
      <c r="E117" s="22"/>
      <c r="F117" s="23"/>
      <c r="G117" s="23"/>
      <c r="H117" s="47">
        <f>H118</f>
        <v>0</v>
      </c>
      <c r="I117" s="23">
        <v>0.445252</v>
      </c>
    </row>
    <row r="118" spans="1:9" s="6" customFormat="1" ht="24" customHeight="1">
      <c r="A118" s="24">
        <v>91</v>
      </c>
      <c r="B118" s="25" t="s">
        <v>220</v>
      </c>
      <c r="C118" s="26" t="s">
        <v>222</v>
      </c>
      <c r="D118" s="26" t="s">
        <v>327</v>
      </c>
      <c r="E118" s="26" t="s">
        <v>44</v>
      </c>
      <c r="F118" s="27">
        <v>31.4</v>
      </c>
      <c r="G118" s="27"/>
      <c r="H118" s="27">
        <f t="shared" si="1"/>
        <v>0</v>
      </c>
      <c r="I118" s="27">
        <v>0.445252</v>
      </c>
    </row>
    <row r="119" spans="1:9" s="6" customFormat="1" ht="27.75" customHeight="1">
      <c r="A119" s="20"/>
      <c r="B119" s="21"/>
      <c r="C119" s="22" t="s">
        <v>223</v>
      </c>
      <c r="D119" s="22" t="s">
        <v>224</v>
      </c>
      <c r="E119" s="22"/>
      <c r="F119" s="23"/>
      <c r="G119" s="23"/>
      <c r="H119" s="47">
        <f>SUM(H120:H130)</f>
        <v>0</v>
      </c>
      <c r="I119" s="23">
        <v>0.465812</v>
      </c>
    </row>
    <row r="120" spans="1:9" s="6" customFormat="1" ht="24" customHeight="1">
      <c r="A120" s="24">
        <v>179</v>
      </c>
      <c r="B120" s="25" t="s">
        <v>223</v>
      </c>
      <c r="C120" s="26" t="s">
        <v>225</v>
      </c>
      <c r="D120" s="26" t="s">
        <v>312</v>
      </c>
      <c r="E120" s="26" t="s">
        <v>44</v>
      </c>
      <c r="F120" s="27">
        <v>55.3</v>
      </c>
      <c r="G120" s="27"/>
      <c r="H120" s="27">
        <f t="shared" si="1"/>
        <v>0</v>
      </c>
      <c r="I120" s="27">
        <v>0.293643</v>
      </c>
    </row>
    <row r="121" spans="1:9" s="6" customFormat="1" ht="24" customHeight="1">
      <c r="A121" s="24">
        <v>180</v>
      </c>
      <c r="B121" s="25" t="s">
        <v>223</v>
      </c>
      <c r="C121" s="26" t="s">
        <v>226</v>
      </c>
      <c r="D121" s="26" t="s">
        <v>313</v>
      </c>
      <c r="E121" s="26" t="s">
        <v>57</v>
      </c>
      <c r="F121" s="27">
        <v>1</v>
      </c>
      <c r="G121" s="27"/>
      <c r="H121" s="27">
        <f t="shared" si="1"/>
        <v>0</v>
      </c>
      <c r="I121" s="27">
        <v>0.0002</v>
      </c>
    </row>
    <row r="122" spans="1:9" s="6" customFormat="1" ht="24" customHeight="1">
      <c r="A122" s="24">
        <v>175</v>
      </c>
      <c r="B122" s="25" t="s">
        <v>223</v>
      </c>
      <c r="C122" s="26" t="s">
        <v>227</v>
      </c>
      <c r="D122" s="26" t="s">
        <v>314</v>
      </c>
      <c r="E122" s="26" t="s">
        <v>228</v>
      </c>
      <c r="F122" s="27">
        <v>14.5</v>
      </c>
      <c r="G122" s="27"/>
      <c r="H122" s="27">
        <f t="shared" si="1"/>
        <v>0</v>
      </c>
      <c r="I122" s="27">
        <v>0.01276</v>
      </c>
    </row>
    <row r="123" spans="1:9" s="6" customFormat="1" ht="13.5" customHeight="1">
      <c r="A123" s="24">
        <v>182</v>
      </c>
      <c r="B123" s="25" t="s">
        <v>229</v>
      </c>
      <c r="C123" s="26" t="s">
        <v>230</v>
      </c>
      <c r="D123" s="26" t="s">
        <v>315</v>
      </c>
      <c r="E123" s="26" t="s">
        <v>44</v>
      </c>
      <c r="F123" s="27">
        <v>55.3</v>
      </c>
      <c r="G123" s="27"/>
      <c r="H123" s="27">
        <f t="shared" si="1"/>
        <v>0</v>
      </c>
      <c r="I123" s="27">
        <v>0.121107</v>
      </c>
    </row>
    <row r="124" spans="1:9" s="6" customFormat="1" ht="24" customHeight="1">
      <c r="A124" s="24">
        <v>92</v>
      </c>
      <c r="B124" s="25" t="s">
        <v>223</v>
      </c>
      <c r="C124" s="26" t="s">
        <v>231</v>
      </c>
      <c r="D124" s="26" t="s">
        <v>316</v>
      </c>
      <c r="E124" s="26" t="s">
        <v>228</v>
      </c>
      <c r="F124" s="27">
        <v>6.5</v>
      </c>
      <c r="G124" s="27"/>
      <c r="H124" s="27">
        <f t="shared" si="1"/>
        <v>0</v>
      </c>
      <c r="I124" s="27">
        <v>0.01703</v>
      </c>
    </row>
    <row r="125" spans="1:9" s="6" customFormat="1" ht="25.5" customHeight="1">
      <c r="A125" s="24">
        <v>93</v>
      </c>
      <c r="B125" s="25" t="s">
        <v>223</v>
      </c>
      <c r="C125" s="26" t="s">
        <v>232</v>
      </c>
      <c r="D125" s="26" t="s">
        <v>317</v>
      </c>
      <c r="E125" s="26" t="s">
        <v>65</v>
      </c>
      <c r="F125" s="27">
        <v>3</v>
      </c>
      <c r="G125" s="27"/>
      <c r="H125" s="27">
        <f t="shared" si="1"/>
        <v>0</v>
      </c>
      <c r="I125" s="27">
        <v>0.00783</v>
      </c>
    </row>
    <row r="126" spans="1:9" s="6" customFormat="1" ht="24" customHeight="1">
      <c r="A126" s="24">
        <v>94</v>
      </c>
      <c r="B126" s="25" t="s">
        <v>223</v>
      </c>
      <c r="C126" s="26" t="s">
        <v>233</v>
      </c>
      <c r="D126" s="26" t="s">
        <v>318</v>
      </c>
      <c r="E126" s="26" t="s">
        <v>65</v>
      </c>
      <c r="F126" s="27">
        <v>1</v>
      </c>
      <c r="G126" s="27"/>
      <c r="H126" s="27">
        <f t="shared" si="1"/>
        <v>0</v>
      </c>
      <c r="I126" s="27">
        <v>0.00261</v>
      </c>
    </row>
    <row r="127" spans="1:9" s="6" customFormat="1" ht="24" customHeight="1">
      <c r="A127" s="24">
        <v>95</v>
      </c>
      <c r="B127" s="25" t="s">
        <v>223</v>
      </c>
      <c r="C127" s="26" t="s">
        <v>234</v>
      </c>
      <c r="D127" s="26" t="s">
        <v>319</v>
      </c>
      <c r="E127" s="26" t="s">
        <v>228</v>
      </c>
      <c r="F127" s="27">
        <v>14.7</v>
      </c>
      <c r="G127" s="27"/>
      <c r="H127" s="27">
        <f t="shared" si="1"/>
        <v>0</v>
      </c>
      <c r="I127" s="27">
        <v>0.009702</v>
      </c>
    </row>
    <row r="128" spans="1:9" s="6" customFormat="1" ht="24" customHeight="1">
      <c r="A128" s="24">
        <v>96</v>
      </c>
      <c r="B128" s="25" t="s">
        <v>223</v>
      </c>
      <c r="C128" s="26" t="s">
        <v>235</v>
      </c>
      <c r="D128" s="26" t="s">
        <v>320</v>
      </c>
      <c r="E128" s="26" t="s">
        <v>65</v>
      </c>
      <c r="F128" s="27">
        <v>4</v>
      </c>
      <c r="G128" s="27"/>
      <c r="H128" s="27">
        <f t="shared" si="1"/>
        <v>0</v>
      </c>
      <c r="I128" s="27">
        <v>0.0006</v>
      </c>
    </row>
    <row r="129" spans="1:9" s="6" customFormat="1" ht="24" customHeight="1">
      <c r="A129" s="24">
        <v>97</v>
      </c>
      <c r="B129" s="25" t="s">
        <v>223</v>
      </c>
      <c r="C129" s="26" t="s">
        <v>236</v>
      </c>
      <c r="D129" s="26" t="s">
        <v>321</v>
      </c>
      <c r="E129" s="26" t="s">
        <v>65</v>
      </c>
      <c r="F129" s="27">
        <v>1</v>
      </c>
      <c r="G129" s="27"/>
      <c r="H129" s="27">
        <f t="shared" si="1"/>
        <v>0</v>
      </c>
      <c r="I129" s="27">
        <v>0.00033</v>
      </c>
    </row>
    <row r="130" spans="1:9" s="6" customFormat="1" ht="13.5" customHeight="1">
      <c r="A130" s="24">
        <v>98</v>
      </c>
      <c r="B130" s="25" t="s">
        <v>223</v>
      </c>
      <c r="C130" s="26" t="s">
        <v>237</v>
      </c>
      <c r="D130" s="26" t="s">
        <v>238</v>
      </c>
      <c r="E130" s="26" t="s">
        <v>54</v>
      </c>
      <c r="F130" s="27">
        <v>1.11</v>
      </c>
      <c r="G130" s="27"/>
      <c r="H130" s="27">
        <f t="shared" si="1"/>
        <v>0</v>
      </c>
      <c r="I130" s="27">
        <v>0</v>
      </c>
    </row>
    <row r="131" spans="1:9" s="6" customFormat="1" ht="24.75" customHeight="1">
      <c r="A131" s="20"/>
      <c r="B131" s="21"/>
      <c r="C131" s="22" t="s">
        <v>239</v>
      </c>
      <c r="D131" s="22" t="s">
        <v>240</v>
      </c>
      <c r="E131" s="22"/>
      <c r="F131" s="23"/>
      <c r="G131" s="23"/>
      <c r="H131" s="47">
        <f>SUM(H132:H134)</f>
        <v>0</v>
      </c>
      <c r="I131" s="23">
        <v>0.03287</v>
      </c>
    </row>
    <row r="132" spans="1:9" s="6" customFormat="1" ht="13.5" customHeight="1">
      <c r="A132" s="24">
        <v>105</v>
      </c>
      <c r="B132" s="25" t="s">
        <v>239</v>
      </c>
      <c r="C132" s="26" t="s">
        <v>241</v>
      </c>
      <c r="D132" s="26" t="s">
        <v>242</v>
      </c>
      <c r="E132" s="26" t="s">
        <v>57</v>
      </c>
      <c r="F132" s="27">
        <v>1</v>
      </c>
      <c r="G132" s="27"/>
      <c r="H132" s="27">
        <f t="shared" si="1"/>
        <v>0</v>
      </c>
      <c r="I132" s="27">
        <v>0.00026</v>
      </c>
    </row>
    <row r="133" spans="1:9" s="6" customFormat="1" ht="13.5" customHeight="1">
      <c r="A133" s="28">
        <v>106</v>
      </c>
      <c r="B133" s="29" t="s">
        <v>243</v>
      </c>
      <c r="C133" s="30" t="s">
        <v>244</v>
      </c>
      <c r="D133" s="30" t="s">
        <v>245</v>
      </c>
      <c r="E133" s="30" t="s">
        <v>44</v>
      </c>
      <c r="F133" s="31">
        <v>3</v>
      </c>
      <c r="G133" s="31"/>
      <c r="H133" s="27">
        <f t="shared" si="1"/>
        <v>0</v>
      </c>
      <c r="I133" s="31">
        <v>0.03261</v>
      </c>
    </row>
    <row r="134" spans="1:9" s="6" customFormat="1" ht="13.5" customHeight="1">
      <c r="A134" s="24">
        <v>110</v>
      </c>
      <c r="B134" s="25" t="s">
        <v>239</v>
      </c>
      <c r="C134" s="26" t="s">
        <v>246</v>
      </c>
      <c r="D134" s="26" t="s">
        <v>247</v>
      </c>
      <c r="E134" s="26" t="s">
        <v>162</v>
      </c>
      <c r="F134" s="27">
        <v>15.02</v>
      </c>
      <c r="G134" s="27"/>
      <c r="H134" s="27">
        <f t="shared" si="1"/>
        <v>0</v>
      </c>
      <c r="I134" s="27">
        <v>0</v>
      </c>
    </row>
    <row r="135" spans="1:9" s="6" customFormat="1" ht="28.5" customHeight="1">
      <c r="A135" s="20"/>
      <c r="B135" s="21"/>
      <c r="C135" s="22" t="s">
        <v>248</v>
      </c>
      <c r="D135" s="22" t="s">
        <v>249</v>
      </c>
      <c r="E135" s="22"/>
      <c r="F135" s="23"/>
      <c r="G135" s="23"/>
      <c r="H135" s="47">
        <f>SUM(H136:H137)</f>
        <v>0</v>
      </c>
      <c r="I135" s="23">
        <v>0.00053</v>
      </c>
    </row>
    <row r="136" spans="1:9" s="6" customFormat="1" ht="24" customHeight="1">
      <c r="A136" s="24">
        <v>176</v>
      </c>
      <c r="B136" s="25" t="s">
        <v>248</v>
      </c>
      <c r="C136" s="26" t="s">
        <v>250</v>
      </c>
      <c r="D136" s="26" t="s">
        <v>251</v>
      </c>
      <c r="E136" s="26" t="s">
        <v>228</v>
      </c>
      <c r="F136" s="27">
        <v>12.6</v>
      </c>
      <c r="G136" s="27"/>
      <c r="H136" s="27">
        <f t="shared" si="1"/>
        <v>0</v>
      </c>
      <c r="I136" s="27">
        <v>0</v>
      </c>
    </row>
    <row r="137" spans="1:9" s="6" customFormat="1" ht="24" customHeight="1">
      <c r="A137" s="28">
        <v>177</v>
      </c>
      <c r="B137" s="29" t="s">
        <v>252</v>
      </c>
      <c r="C137" s="30" t="s">
        <v>253</v>
      </c>
      <c r="D137" s="30" t="s">
        <v>254</v>
      </c>
      <c r="E137" s="30" t="s">
        <v>65</v>
      </c>
      <c r="F137" s="31">
        <v>1</v>
      </c>
      <c r="G137" s="31"/>
      <c r="H137" s="27">
        <f t="shared" si="1"/>
        <v>0</v>
      </c>
      <c r="I137" s="31">
        <v>0.00053</v>
      </c>
    </row>
    <row r="138" spans="1:9" s="6" customFormat="1" ht="21" customHeight="1">
      <c r="A138" s="32"/>
      <c r="B138" s="33"/>
      <c r="C138" s="34"/>
      <c r="D138" s="34" t="s">
        <v>255</v>
      </c>
      <c r="E138" s="34"/>
      <c r="F138" s="35"/>
      <c r="G138" s="35"/>
      <c r="H138" s="45"/>
      <c r="I138" s="35"/>
    </row>
    <row r="139" spans="1:9" s="6" customFormat="1" ht="16.5" customHeight="1">
      <c r="A139" s="20"/>
      <c r="B139" s="21"/>
      <c r="C139" s="22" t="s">
        <v>256</v>
      </c>
      <c r="D139" s="22" t="s">
        <v>257</v>
      </c>
      <c r="E139" s="22"/>
      <c r="F139" s="23"/>
      <c r="G139" s="23"/>
      <c r="H139" s="48">
        <f>SUM(H140:H143)</f>
        <v>0</v>
      </c>
      <c r="I139" s="23">
        <v>1.4574</v>
      </c>
    </row>
    <row r="140" spans="1:9" s="6" customFormat="1" ht="24" customHeight="1">
      <c r="A140" s="24">
        <v>113</v>
      </c>
      <c r="B140" s="25" t="s">
        <v>256</v>
      </c>
      <c r="C140" s="26" t="s">
        <v>258</v>
      </c>
      <c r="D140" s="26" t="s">
        <v>259</v>
      </c>
      <c r="E140" s="26" t="s">
        <v>228</v>
      </c>
      <c r="F140" s="27">
        <v>47.6</v>
      </c>
      <c r="G140" s="27"/>
      <c r="H140" s="27">
        <f t="shared" si="1"/>
        <v>0</v>
      </c>
      <c r="I140" s="27">
        <v>0.181356</v>
      </c>
    </row>
    <row r="141" spans="1:9" s="6" customFormat="1" ht="24" customHeight="1">
      <c r="A141" s="24">
        <v>114</v>
      </c>
      <c r="B141" s="25" t="s">
        <v>256</v>
      </c>
      <c r="C141" s="26" t="s">
        <v>260</v>
      </c>
      <c r="D141" s="26" t="s">
        <v>261</v>
      </c>
      <c r="E141" s="26" t="s">
        <v>44</v>
      </c>
      <c r="F141" s="27">
        <v>69</v>
      </c>
      <c r="G141" s="27"/>
      <c r="H141" s="27">
        <f t="shared" si="1"/>
        <v>0</v>
      </c>
      <c r="I141" s="27">
        <v>0.3657</v>
      </c>
    </row>
    <row r="142" spans="1:9" s="6" customFormat="1" ht="25.5" customHeight="1">
      <c r="A142" s="28">
        <v>115</v>
      </c>
      <c r="B142" s="29" t="s">
        <v>262</v>
      </c>
      <c r="C142" s="30" t="s">
        <v>263</v>
      </c>
      <c r="D142" s="30" t="s">
        <v>322</v>
      </c>
      <c r="E142" s="30" t="s">
        <v>44</v>
      </c>
      <c r="F142" s="31">
        <v>75.862</v>
      </c>
      <c r="G142" s="31"/>
      <c r="H142" s="27">
        <f t="shared" si="1"/>
        <v>0</v>
      </c>
      <c r="I142" s="31">
        <v>0.910344</v>
      </c>
    </row>
    <row r="143" spans="1:9" s="6" customFormat="1" ht="13.5" customHeight="1">
      <c r="A143" s="24">
        <v>178</v>
      </c>
      <c r="B143" s="25" t="s">
        <v>256</v>
      </c>
      <c r="C143" s="26" t="s">
        <v>264</v>
      </c>
      <c r="D143" s="26" t="s">
        <v>265</v>
      </c>
      <c r="E143" s="26" t="s">
        <v>162</v>
      </c>
      <c r="F143" s="27">
        <v>31.461</v>
      </c>
      <c r="G143" s="27"/>
      <c r="H143" s="27">
        <f t="shared" si="1"/>
        <v>0</v>
      </c>
      <c r="I143" s="27">
        <v>0</v>
      </c>
    </row>
    <row r="144" spans="1:9" s="6" customFormat="1" ht="30" customHeight="1">
      <c r="A144" s="20"/>
      <c r="B144" s="21"/>
      <c r="C144" s="22" t="s">
        <v>266</v>
      </c>
      <c r="D144" s="22" t="s">
        <v>267</v>
      </c>
      <c r="E144" s="22"/>
      <c r="F144" s="23"/>
      <c r="G144" s="23"/>
      <c r="H144" s="47">
        <f>SUM(H145:H147)</f>
        <v>0</v>
      </c>
      <c r="I144" s="23">
        <v>0.12287</v>
      </c>
    </row>
    <row r="145" spans="1:9" s="6" customFormat="1" ht="24" customHeight="1">
      <c r="A145" s="24">
        <v>129</v>
      </c>
      <c r="B145" s="25" t="s">
        <v>266</v>
      </c>
      <c r="C145" s="26" t="s">
        <v>268</v>
      </c>
      <c r="D145" s="26" t="s">
        <v>269</v>
      </c>
      <c r="E145" s="26" t="s">
        <v>228</v>
      </c>
      <c r="F145" s="27">
        <v>65</v>
      </c>
      <c r="G145" s="27"/>
      <c r="H145" s="27">
        <f aca="true" t="shared" si="2" ref="H144:H155">F145*G145</f>
        <v>0</v>
      </c>
      <c r="I145" s="27">
        <v>0.00455</v>
      </c>
    </row>
    <row r="146" spans="1:9" s="6" customFormat="1" ht="13.5" customHeight="1">
      <c r="A146" s="24">
        <v>130</v>
      </c>
      <c r="B146" s="25" t="s">
        <v>266</v>
      </c>
      <c r="C146" s="26" t="s">
        <v>270</v>
      </c>
      <c r="D146" s="26" t="s">
        <v>271</v>
      </c>
      <c r="E146" s="26" t="s">
        <v>44</v>
      </c>
      <c r="F146" s="27">
        <v>12</v>
      </c>
      <c r="G146" s="27"/>
      <c r="H146" s="27">
        <f t="shared" si="2"/>
        <v>0</v>
      </c>
      <c r="I146" s="27">
        <v>0.00264</v>
      </c>
    </row>
    <row r="147" spans="1:9" s="6" customFormat="1" ht="13.5" customHeight="1">
      <c r="A147" s="24">
        <v>131</v>
      </c>
      <c r="B147" s="25" t="s">
        <v>266</v>
      </c>
      <c r="C147" s="26" t="s">
        <v>272</v>
      </c>
      <c r="D147" s="26" t="s">
        <v>273</v>
      </c>
      <c r="E147" s="26" t="s">
        <v>44</v>
      </c>
      <c r="F147" s="27">
        <v>361.5</v>
      </c>
      <c r="G147" s="27"/>
      <c r="H147" s="27">
        <f t="shared" si="2"/>
        <v>0</v>
      </c>
      <c r="I147" s="27">
        <v>0.11568</v>
      </c>
    </row>
    <row r="148" spans="1:9" s="6" customFormat="1" ht="28.5" customHeight="1">
      <c r="A148" s="20"/>
      <c r="B148" s="21"/>
      <c r="C148" s="22" t="s">
        <v>274</v>
      </c>
      <c r="D148" s="22" t="s">
        <v>275</v>
      </c>
      <c r="E148" s="22"/>
      <c r="F148" s="23"/>
      <c r="G148" s="23"/>
      <c r="H148" s="47">
        <f>SUM(H149:H150)</f>
        <v>0</v>
      </c>
      <c r="I148" s="23">
        <v>0.0699481</v>
      </c>
    </row>
    <row r="149" spans="1:9" s="6" customFormat="1" ht="24" customHeight="1">
      <c r="A149" s="24">
        <v>132</v>
      </c>
      <c r="B149" s="25" t="s">
        <v>274</v>
      </c>
      <c r="C149" s="26" t="s">
        <v>276</v>
      </c>
      <c r="D149" s="26" t="s">
        <v>277</v>
      </c>
      <c r="E149" s="26" t="s">
        <v>44</v>
      </c>
      <c r="F149" s="27">
        <v>162.67</v>
      </c>
      <c r="G149" s="27"/>
      <c r="H149" s="27">
        <f t="shared" si="2"/>
        <v>0</v>
      </c>
      <c r="I149" s="27">
        <v>0.016267</v>
      </c>
    </row>
    <row r="150" spans="1:9" s="6" customFormat="1" ht="24" customHeight="1">
      <c r="A150" s="24">
        <v>133</v>
      </c>
      <c r="B150" s="25" t="s">
        <v>274</v>
      </c>
      <c r="C150" s="26" t="s">
        <v>278</v>
      </c>
      <c r="D150" s="26" t="s">
        <v>279</v>
      </c>
      <c r="E150" s="26" t="s">
        <v>44</v>
      </c>
      <c r="F150" s="27">
        <v>162.67</v>
      </c>
      <c r="G150" s="27"/>
      <c r="H150" s="27">
        <f t="shared" si="2"/>
        <v>0</v>
      </c>
      <c r="I150" s="27">
        <v>0.0536811</v>
      </c>
    </row>
    <row r="151" spans="1:9" s="6" customFormat="1" ht="20.25" customHeight="1">
      <c r="A151" s="16"/>
      <c r="B151" s="17"/>
      <c r="C151" s="18" t="s">
        <v>280</v>
      </c>
      <c r="D151" s="18" t="s">
        <v>281</v>
      </c>
      <c r="E151" s="18"/>
      <c r="F151" s="19"/>
      <c r="G151" s="19"/>
      <c r="H151" s="49">
        <f>H152</f>
        <v>0</v>
      </c>
      <c r="I151" s="19">
        <v>0</v>
      </c>
    </row>
    <row r="152" spans="1:9" s="6" customFormat="1" ht="15.75" customHeight="1">
      <c r="A152" s="20"/>
      <c r="B152" s="21"/>
      <c r="C152" s="22" t="s">
        <v>282</v>
      </c>
      <c r="D152" s="22" t="s">
        <v>283</v>
      </c>
      <c r="E152" s="22"/>
      <c r="F152" s="23"/>
      <c r="G152" s="23"/>
      <c r="H152" s="48">
        <f>SUM(H153:H155)</f>
        <v>0</v>
      </c>
      <c r="I152" s="23">
        <v>0</v>
      </c>
    </row>
    <row r="153" spans="1:9" s="6" customFormat="1" ht="13.5" customHeight="1">
      <c r="A153" s="24">
        <v>134</v>
      </c>
      <c r="B153" s="25" t="s">
        <v>284</v>
      </c>
      <c r="C153" s="26" t="s">
        <v>285</v>
      </c>
      <c r="D153" s="26" t="s">
        <v>286</v>
      </c>
      <c r="E153" s="26" t="s">
        <v>57</v>
      </c>
      <c r="F153" s="27">
        <v>1</v>
      </c>
      <c r="G153" s="27"/>
      <c r="H153" s="27">
        <f t="shared" si="2"/>
        <v>0</v>
      </c>
      <c r="I153" s="27">
        <v>0</v>
      </c>
    </row>
    <row r="154" spans="1:9" s="6" customFormat="1" ht="13.5" customHeight="1">
      <c r="A154" s="24">
        <v>135</v>
      </c>
      <c r="B154" s="25" t="s">
        <v>284</v>
      </c>
      <c r="C154" s="26" t="s">
        <v>287</v>
      </c>
      <c r="D154" s="26" t="s">
        <v>288</v>
      </c>
      <c r="E154" s="26" t="s">
        <v>57</v>
      </c>
      <c r="F154" s="27">
        <v>1</v>
      </c>
      <c r="G154" s="27"/>
      <c r="H154" s="27">
        <f t="shared" si="2"/>
        <v>0</v>
      </c>
      <c r="I154" s="27">
        <v>0</v>
      </c>
    </row>
    <row r="155" spans="1:9" s="6" customFormat="1" ht="13.5" customHeight="1">
      <c r="A155" s="24">
        <v>136</v>
      </c>
      <c r="B155" s="25" t="s">
        <v>284</v>
      </c>
      <c r="C155" s="26" t="s">
        <v>289</v>
      </c>
      <c r="D155" s="26" t="s">
        <v>290</v>
      </c>
      <c r="E155" s="26" t="s">
        <v>57</v>
      </c>
      <c r="F155" s="27">
        <v>1</v>
      </c>
      <c r="G155" s="27"/>
      <c r="H155" s="27">
        <f t="shared" si="2"/>
        <v>0</v>
      </c>
      <c r="I155" s="27">
        <v>0</v>
      </c>
    </row>
    <row r="156" spans="1:9" s="6" customFormat="1" ht="30.75" customHeight="1">
      <c r="A156" s="36"/>
      <c r="B156" s="37"/>
      <c r="C156" s="38"/>
      <c r="D156" s="50" t="s">
        <v>291</v>
      </c>
      <c r="E156" s="50"/>
      <c r="F156" s="51"/>
      <c r="G156" s="51"/>
      <c r="H156" s="51">
        <f>H151+H76+H13</f>
        <v>0</v>
      </c>
      <c r="I156" s="51">
        <v>164.61525855</v>
      </c>
    </row>
    <row r="157" spans="4:9" ht="12" customHeight="1">
      <c r="D157" s="52"/>
      <c r="E157" s="52"/>
      <c r="F157" s="53"/>
      <c r="G157" s="53"/>
      <c r="H157" s="53"/>
      <c r="I157" s="53"/>
    </row>
  </sheetData>
  <sheetProtection/>
  <mergeCells count="4">
    <mergeCell ref="A1:I1"/>
    <mergeCell ref="A7:D7"/>
    <mergeCell ref="A8:C8"/>
    <mergeCell ref="H6:I6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92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Misko</dc:creator>
  <cp:keywords/>
  <dc:description/>
  <cp:lastModifiedBy>Misko</cp:lastModifiedBy>
  <dcterms:created xsi:type="dcterms:W3CDTF">2021-10-12T19:01:00Z</dcterms:created>
  <dcterms:modified xsi:type="dcterms:W3CDTF">2021-10-24T20:11:12Z</dcterms:modified>
  <cp:category/>
  <cp:version/>
  <cp:contentType/>
  <cp:contentStatus/>
</cp:coreProperties>
</file>